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3755" windowHeight="11355" tabRatio="945"/>
  </bookViews>
  <sheets>
    <sheet name="Паспорт программы Прил 1" sheetId="10" r:id="rId1"/>
    <sheet name="Прил 2 Планируемые результаты" sheetId="1" r:id="rId2"/>
    <sheet name="Прил 3 Паспорт подпр СоЗд усл 1" sheetId="3" r:id="rId3"/>
    <sheet name="Прил 4 пасп подпр СШ 2" sheetId="17" r:id="rId4"/>
    <sheet name="Прил 5 пасп подпр Обесп 3" sheetId="8" r:id="rId5"/>
    <sheet name="Прил 6 Обоснов фин ресурсов" sheetId="12" r:id="rId6"/>
    <sheet name="Прил 7 Перечень мероприятий" sheetId="13" r:id="rId7"/>
    <sheet name="Прил 8 методика расчета" sheetId="16" r:id="rId8"/>
  </sheets>
  <definedNames>
    <definedName name="_xlnm.Print_Area" localSheetId="0">'Паспорт программы Прил 1'!$A$1:$G$44</definedName>
    <definedName name="_xlnm.Print_Area" localSheetId="1">'Прил 2 Планируемые результаты'!$A$1:$K$30</definedName>
    <definedName name="_xlnm.Print_Area" localSheetId="5">'Прил 6 Обоснов фин ресурсов'!$A$1:$G$257</definedName>
    <definedName name="_xlnm.Print_Area" localSheetId="6">'Прил 7 Перечень мероприятий'!$A$1:$M$117</definedName>
  </definedNames>
  <calcPr calcId="152511"/>
</workbook>
</file>

<file path=xl/calcChain.xml><?xml version="1.0" encoding="utf-8"?>
<calcChain xmlns="http://schemas.openxmlformats.org/spreadsheetml/2006/main">
  <c r="J41" i="13" l="1"/>
  <c r="K41" i="13"/>
  <c r="I89" i="13"/>
  <c r="J89" i="13"/>
  <c r="K89" i="13"/>
  <c r="H23" i="16"/>
  <c r="F257" i="12" l="1"/>
  <c r="F256" i="12"/>
  <c r="F255" i="12"/>
  <c r="F254" i="12"/>
  <c r="F253" i="12"/>
  <c r="F251" i="12"/>
  <c r="F250" i="12"/>
  <c r="F249" i="12"/>
  <c r="F248" i="12"/>
  <c r="F247" i="12"/>
  <c r="F245" i="12"/>
  <c r="F244" i="12"/>
  <c r="F243" i="12"/>
  <c r="F242" i="12"/>
  <c r="F241" i="12"/>
  <c r="F239" i="12"/>
  <c r="F238" i="12"/>
  <c r="F237" i="12"/>
  <c r="F236" i="12"/>
  <c r="F235" i="12"/>
  <c r="F233" i="12"/>
  <c r="F232" i="12"/>
  <c r="F231" i="12"/>
  <c r="F230" i="12"/>
  <c r="F229" i="12"/>
  <c r="F227" i="12"/>
  <c r="F226" i="12"/>
  <c r="F225" i="12"/>
  <c r="F224" i="12"/>
  <c r="F223" i="12"/>
  <c r="F221" i="12"/>
  <c r="F220" i="12"/>
  <c r="F219" i="12"/>
  <c r="F218" i="12"/>
  <c r="F215" i="12"/>
  <c r="F214" i="12"/>
  <c r="F213" i="12"/>
  <c r="F212" i="12"/>
  <c r="F211" i="12"/>
  <c r="F70" i="13"/>
  <c r="F179" i="12"/>
  <c r="F178" i="12"/>
  <c r="F177" i="12"/>
  <c r="F176" i="12"/>
  <c r="F175" i="12"/>
  <c r="F173" i="12"/>
  <c r="F172" i="12"/>
  <c r="F171" i="12"/>
  <c r="F170" i="12"/>
  <c r="F169" i="12"/>
  <c r="F167" i="12"/>
  <c r="F166" i="12"/>
  <c r="F165" i="12"/>
  <c r="F164" i="12"/>
  <c r="F163" i="12"/>
  <c r="F161" i="12"/>
  <c r="F160" i="12"/>
  <c r="F159" i="12"/>
  <c r="F158" i="12"/>
  <c r="F157" i="12"/>
  <c r="F155" i="12"/>
  <c r="F154" i="12"/>
  <c r="F153" i="12"/>
  <c r="F152" i="12"/>
  <c r="F151" i="12"/>
  <c r="F149" i="12"/>
  <c r="F148" i="12"/>
  <c r="F147" i="12"/>
  <c r="F146" i="12"/>
  <c r="F145" i="12"/>
  <c r="F143" i="12"/>
  <c r="F142" i="12"/>
  <c r="F141" i="12"/>
  <c r="F140" i="12"/>
  <c r="F139" i="12"/>
  <c r="F137" i="12"/>
  <c r="F136" i="12"/>
  <c r="F135" i="12"/>
  <c r="F134" i="12"/>
  <c r="F133" i="12"/>
  <c r="F131" i="12"/>
  <c r="F130" i="12"/>
  <c r="F129" i="12"/>
  <c r="F128" i="12"/>
  <c r="F127" i="12"/>
  <c r="F125" i="12"/>
  <c r="F124" i="12"/>
  <c r="F123" i="12"/>
  <c r="F122" i="12"/>
  <c r="F121" i="12"/>
  <c r="F119" i="12"/>
  <c r="F118" i="12"/>
  <c r="F117" i="12"/>
  <c r="F116" i="12"/>
  <c r="F83" i="12" l="1"/>
  <c r="F82" i="12"/>
  <c r="F81" i="12"/>
  <c r="F80" i="12"/>
  <c r="F77" i="12"/>
  <c r="F76" i="12"/>
  <c r="F75" i="12"/>
  <c r="F74" i="12"/>
  <c r="F71" i="12"/>
  <c r="F70" i="12"/>
  <c r="F69" i="12"/>
  <c r="F68" i="12"/>
  <c r="F65" i="12"/>
  <c r="F64" i="12"/>
  <c r="F63" i="12"/>
  <c r="F62" i="12"/>
  <c r="F59" i="12"/>
  <c r="F58" i="12"/>
  <c r="F57" i="12"/>
  <c r="F56" i="12"/>
  <c r="F55" i="12"/>
  <c r="F53" i="12"/>
  <c r="F52" i="12"/>
  <c r="F51" i="12"/>
  <c r="F50" i="12"/>
  <c r="F49" i="12"/>
  <c r="F47" i="12" l="1"/>
  <c r="F46" i="12"/>
  <c r="F45" i="12"/>
  <c r="F44" i="12"/>
  <c r="F43" i="12"/>
  <c r="F41" i="12"/>
  <c r="F40" i="12"/>
  <c r="F39" i="12"/>
  <c r="F38" i="12"/>
  <c r="F37" i="12"/>
  <c r="F35" i="12"/>
  <c r="F34" i="12"/>
  <c r="F33" i="12"/>
  <c r="F32" i="12"/>
  <c r="F31" i="12"/>
  <c r="F29" i="12"/>
  <c r="F28" i="12"/>
  <c r="F27" i="12"/>
  <c r="F26" i="12"/>
  <c r="F25" i="12"/>
  <c r="F23" i="12"/>
  <c r="F22" i="12"/>
  <c r="F21" i="12"/>
  <c r="F13" i="12"/>
  <c r="F203" i="12" l="1"/>
  <c r="F202" i="12"/>
  <c r="F201" i="12"/>
  <c r="F200" i="12"/>
  <c r="F199" i="12"/>
  <c r="F197" i="12"/>
  <c r="F196" i="12"/>
  <c r="F195" i="12"/>
  <c r="F194" i="12"/>
  <c r="F193" i="12"/>
  <c r="K87" i="13"/>
  <c r="J87" i="13"/>
  <c r="I87" i="13"/>
  <c r="H87" i="13"/>
  <c r="G87" i="13"/>
  <c r="F88" i="13"/>
  <c r="E88" i="13"/>
  <c r="E87" i="13" s="1"/>
  <c r="K85" i="13"/>
  <c r="J85" i="13"/>
  <c r="I85" i="13"/>
  <c r="H85" i="13"/>
  <c r="G85" i="13"/>
  <c r="F86" i="13"/>
  <c r="E86" i="13"/>
  <c r="E85" i="13" s="1"/>
  <c r="F191" i="12"/>
  <c r="F190" i="12"/>
  <c r="F189" i="12"/>
  <c r="F188" i="12"/>
  <c r="F187" i="12"/>
  <c r="K83" i="13"/>
  <c r="J83" i="13"/>
  <c r="I83" i="13"/>
  <c r="H83" i="13"/>
  <c r="G83" i="13"/>
  <c r="F84" i="13"/>
  <c r="E84" i="13"/>
  <c r="E83" i="13" s="1"/>
  <c r="F185" i="12"/>
  <c r="F184" i="12"/>
  <c r="F183" i="12"/>
  <c r="F182" i="12"/>
  <c r="F181" i="12"/>
  <c r="F82" i="13"/>
  <c r="E82" i="13"/>
  <c r="E81" i="13" s="1"/>
  <c r="K81" i="13"/>
  <c r="J81" i="13"/>
  <c r="I81" i="13"/>
  <c r="H81" i="13"/>
  <c r="G81" i="13"/>
  <c r="G59" i="13"/>
  <c r="F107" i="12"/>
  <c r="F106" i="12"/>
  <c r="F105" i="12"/>
  <c r="F104" i="12"/>
  <c r="F101" i="12"/>
  <c r="F100" i="12"/>
  <c r="F99" i="12"/>
  <c r="F98" i="12"/>
  <c r="F95" i="12"/>
  <c r="F94" i="12"/>
  <c r="F93" i="12"/>
  <c r="F92" i="12"/>
  <c r="F103" i="12"/>
  <c r="F97" i="12"/>
  <c r="F91" i="12"/>
  <c r="F87" i="13" l="1"/>
  <c r="F83" i="13"/>
  <c r="F85" i="13"/>
  <c r="F81" i="13"/>
  <c r="F192" i="12"/>
  <c r="F198" i="12"/>
  <c r="F186" i="12"/>
  <c r="F180" i="12"/>
  <c r="F102" i="12"/>
  <c r="F96" i="12"/>
  <c r="F90" i="12"/>
  <c r="G28" i="13"/>
  <c r="F79" i="12"/>
  <c r="F39" i="13"/>
  <c r="F38" i="13" s="1"/>
  <c r="E39" i="13"/>
  <c r="E38" i="13" s="1"/>
  <c r="K38" i="13"/>
  <c r="J38" i="13"/>
  <c r="I38" i="13"/>
  <c r="H38" i="13"/>
  <c r="G38" i="13"/>
  <c r="F78" i="12" l="1"/>
  <c r="G48" i="13"/>
  <c r="H48" i="13"/>
  <c r="I48" i="13"/>
  <c r="J48" i="13"/>
  <c r="K48" i="13"/>
  <c r="E49" i="13"/>
  <c r="F49" i="13"/>
  <c r="E50" i="13"/>
  <c r="F50" i="13"/>
  <c r="E48" i="13" l="1"/>
  <c r="F48" i="13"/>
  <c r="F47" i="13"/>
  <c r="E47" i="13"/>
  <c r="F46" i="13"/>
  <c r="E46" i="13"/>
  <c r="K45" i="13"/>
  <c r="J45" i="13"/>
  <c r="I45" i="13"/>
  <c r="H45" i="13"/>
  <c r="G45" i="13"/>
  <c r="E45" i="13" l="1"/>
  <c r="F45" i="13"/>
  <c r="F217" i="12" l="1"/>
  <c r="F252" i="12" l="1"/>
  <c r="F210" i="12"/>
  <c r="F228" i="12"/>
  <c r="F222" i="12"/>
  <c r="F216" i="12"/>
  <c r="F234" i="12"/>
  <c r="F246" i="12"/>
  <c r="F240" i="12"/>
  <c r="F62" i="13" l="1"/>
  <c r="E62" i="13"/>
  <c r="K61" i="13"/>
  <c r="J61" i="13"/>
  <c r="I61" i="13"/>
  <c r="H61" i="13"/>
  <c r="G61" i="13"/>
  <c r="F64" i="13"/>
  <c r="E64" i="13"/>
  <c r="K63" i="13"/>
  <c r="J63" i="13"/>
  <c r="I63" i="13"/>
  <c r="H63" i="13"/>
  <c r="G63" i="13"/>
  <c r="F66" i="13"/>
  <c r="E66" i="13"/>
  <c r="K65" i="13"/>
  <c r="J65" i="13"/>
  <c r="I65" i="13"/>
  <c r="H65" i="13"/>
  <c r="G65" i="13"/>
  <c r="F61" i="13" l="1"/>
  <c r="F65" i="13"/>
  <c r="F63" i="13"/>
  <c r="F21" i="13"/>
  <c r="F20" i="13" s="1"/>
  <c r="E21" i="13"/>
  <c r="E20" i="13" s="1"/>
  <c r="K20" i="13"/>
  <c r="J20" i="13"/>
  <c r="I20" i="13"/>
  <c r="H20" i="13"/>
  <c r="G20" i="13"/>
  <c r="F23" i="13"/>
  <c r="F22" i="13" s="1"/>
  <c r="E23" i="13"/>
  <c r="E22" i="13" s="1"/>
  <c r="K22" i="13"/>
  <c r="J22" i="13"/>
  <c r="I22" i="13"/>
  <c r="H22" i="13"/>
  <c r="G22" i="13"/>
  <c r="F25" i="13"/>
  <c r="F24" i="13" s="1"/>
  <c r="E25" i="13"/>
  <c r="E24" i="13" s="1"/>
  <c r="K24" i="13"/>
  <c r="J24" i="13"/>
  <c r="I24" i="13"/>
  <c r="H24" i="13"/>
  <c r="G24" i="13"/>
  <c r="N27" i="12" l="1"/>
  <c r="F126" i="12"/>
  <c r="F132" i="12"/>
  <c r="F109" i="13" l="1"/>
  <c r="F108" i="13" s="1"/>
  <c r="E109" i="13"/>
  <c r="E108" i="13" s="1"/>
  <c r="K108" i="13"/>
  <c r="J108" i="13"/>
  <c r="I108" i="13"/>
  <c r="H108" i="13"/>
  <c r="G108" i="13"/>
  <c r="J104" i="13" l="1"/>
  <c r="H104" i="13"/>
  <c r="F105" i="13"/>
  <c r="F104" i="13" s="1"/>
  <c r="E105" i="13"/>
  <c r="E104" i="13" s="1"/>
  <c r="K104" i="13"/>
  <c r="I104" i="13"/>
  <c r="G104" i="13"/>
  <c r="K106" i="13"/>
  <c r="J106" i="13"/>
  <c r="H106" i="13"/>
  <c r="G106" i="13"/>
  <c r="E107" i="13"/>
  <c r="E106" i="13" s="1"/>
  <c r="I106" i="13"/>
  <c r="K96" i="13"/>
  <c r="J96" i="13"/>
  <c r="F97" i="13"/>
  <c r="F96" i="13" s="1"/>
  <c r="H96" i="13"/>
  <c r="G96" i="13"/>
  <c r="E97" i="13"/>
  <c r="E96" i="13" s="1"/>
  <c r="J98" i="13"/>
  <c r="I98" i="13"/>
  <c r="E99" i="13"/>
  <c r="E98" i="13" s="1"/>
  <c r="K98" i="13"/>
  <c r="G98" i="13"/>
  <c r="K100" i="13"/>
  <c r="J100" i="13"/>
  <c r="H100" i="13"/>
  <c r="G100" i="13"/>
  <c r="F101" i="13"/>
  <c r="F100" i="13" s="1"/>
  <c r="E101" i="13"/>
  <c r="E100" i="13" s="1"/>
  <c r="I100" i="13"/>
  <c r="F99" i="13" l="1"/>
  <c r="F98" i="13" s="1"/>
  <c r="F107" i="13"/>
  <c r="F106" i="13" s="1"/>
  <c r="I96" i="13"/>
  <c r="H98" i="13"/>
  <c r="J14" i="17" l="1"/>
  <c r="J13" i="17"/>
  <c r="J13" i="3"/>
  <c r="J12" i="3"/>
  <c r="F115" i="12" l="1"/>
  <c r="F73" i="12"/>
  <c r="F67" i="12"/>
  <c r="F61" i="12"/>
  <c r="N28" i="12"/>
  <c r="F20" i="12" l="1"/>
  <c r="F19" i="12"/>
  <c r="F17" i="12"/>
  <c r="F16" i="12"/>
  <c r="F15" i="12"/>
  <c r="F14" i="12"/>
  <c r="F114" i="12" l="1"/>
  <c r="F120" i="12"/>
  <c r="F60" i="13"/>
  <c r="E78" i="13"/>
  <c r="E77" i="13" s="1"/>
  <c r="G77" i="13"/>
  <c r="F78" i="13"/>
  <c r="G79" i="13"/>
  <c r="E80" i="13"/>
  <c r="E79" i="13" s="1"/>
  <c r="F80" i="13"/>
  <c r="E76" i="13"/>
  <c r="F76" i="13"/>
  <c r="F74" i="13"/>
  <c r="E74" i="13"/>
  <c r="E72" i="13"/>
  <c r="F72" i="13"/>
  <c r="E68" i="13"/>
  <c r="F68" i="13"/>
  <c r="E60" i="13"/>
  <c r="E37" i="13"/>
  <c r="E35" i="13"/>
  <c r="E31" i="13"/>
  <c r="E29" i="13"/>
  <c r="E16" i="13"/>
  <c r="E18" i="13"/>
  <c r="E27" i="13"/>
  <c r="F30" i="12" l="1"/>
  <c r="F66" i="12"/>
  <c r="F72" i="12"/>
  <c r="F36" i="12"/>
  <c r="F24" i="12"/>
  <c r="F60" i="12"/>
  <c r="F18" i="12"/>
  <c r="J77" i="13"/>
  <c r="K77" i="13"/>
  <c r="I77" i="13"/>
  <c r="H77" i="13"/>
  <c r="F29" i="13"/>
  <c r="F28" i="13" s="1"/>
  <c r="E28" i="13"/>
  <c r="K28" i="13"/>
  <c r="J28" i="13"/>
  <c r="I28" i="13"/>
  <c r="H28" i="13"/>
  <c r="F77" i="13" l="1"/>
  <c r="F168" i="12"/>
  <c r="F174" i="12"/>
  <c r="J79" i="13"/>
  <c r="K79" i="13"/>
  <c r="I79" i="13"/>
  <c r="H79" i="13"/>
  <c r="F79" i="13" l="1"/>
  <c r="F48" i="12"/>
  <c r="H42" i="13"/>
  <c r="H54" i="13" s="1"/>
  <c r="H117" i="13" s="1"/>
  <c r="D33" i="10" s="1"/>
  <c r="I42" i="13"/>
  <c r="I54" i="13" s="1"/>
  <c r="I117" i="13" s="1"/>
  <c r="E33" i="10" s="1"/>
  <c r="J42" i="13"/>
  <c r="J54" i="13" s="1"/>
  <c r="J117" i="13" s="1"/>
  <c r="F33" i="10" s="1"/>
  <c r="K42" i="13"/>
  <c r="K54" i="13" s="1"/>
  <c r="K117" i="13" s="1"/>
  <c r="G33" i="10" s="1"/>
  <c r="G42" i="13"/>
  <c r="G54" i="13" s="1"/>
  <c r="H41" i="13"/>
  <c r="F86" i="12" s="1"/>
  <c r="I41" i="13"/>
  <c r="G41" i="13"/>
  <c r="G14" i="13"/>
  <c r="E14" i="13" s="1"/>
  <c r="E41" i="13" l="1"/>
  <c r="F85" i="12"/>
  <c r="K40" i="13"/>
  <c r="H40" i="13"/>
  <c r="J40" i="13"/>
  <c r="E42" i="13"/>
  <c r="E54" i="13"/>
  <c r="G117" i="13"/>
  <c r="I40" i="13"/>
  <c r="G40" i="13"/>
  <c r="F42" i="13"/>
  <c r="F35" i="13"/>
  <c r="F34" i="13" s="1"/>
  <c r="E34" i="13"/>
  <c r="K34" i="13"/>
  <c r="J34" i="13"/>
  <c r="I34" i="13"/>
  <c r="H34" i="13"/>
  <c r="G34" i="13"/>
  <c r="E117" i="13" l="1"/>
  <c r="C33" i="10"/>
  <c r="H27" i="16"/>
  <c r="H26" i="16"/>
  <c r="H10" i="16"/>
  <c r="H11" i="16"/>
  <c r="H12" i="16"/>
  <c r="H13" i="16"/>
  <c r="H14" i="16"/>
  <c r="H15" i="16"/>
  <c r="H16" i="16"/>
  <c r="H17" i="16"/>
  <c r="H18" i="16"/>
  <c r="H19" i="16"/>
  <c r="H20" i="16"/>
  <c r="H21" i="16"/>
  <c r="H22" i="16"/>
  <c r="H24" i="16"/>
  <c r="H9" i="16"/>
  <c r="F13" i="1" l="1"/>
  <c r="G13" i="1"/>
  <c r="H13" i="1"/>
  <c r="I13" i="1"/>
  <c r="J13" i="1"/>
  <c r="F111" i="13" l="1"/>
  <c r="F110" i="13" s="1"/>
  <c r="E111" i="13"/>
  <c r="E110" i="13" s="1"/>
  <c r="K110" i="13"/>
  <c r="J110" i="13"/>
  <c r="I110" i="13"/>
  <c r="H110" i="13"/>
  <c r="G110" i="13"/>
  <c r="F103" i="13"/>
  <c r="F102" i="13" s="1"/>
  <c r="E103" i="13"/>
  <c r="E102" i="13" s="1"/>
  <c r="K102" i="13"/>
  <c r="J102" i="13"/>
  <c r="I102" i="13"/>
  <c r="H102" i="13"/>
  <c r="G102" i="13"/>
  <c r="F92" i="13"/>
  <c r="E92" i="13"/>
  <c r="K75" i="13"/>
  <c r="J75" i="13"/>
  <c r="I75" i="13"/>
  <c r="H75" i="13"/>
  <c r="G75" i="13"/>
  <c r="K73" i="13"/>
  <c r="J73" i="13"/>
  <c r="I73" i="13"/>
  <c r="H73" i="13"/>
  <c r="G73" i="13"/>
  <c r="K71" i="13"/>
  <c r="J71" i="13"/>
  <c r="I71" i="13"/>
  <c r="H71" i="13"/>
  <c r="G71" i="13"/>
  <c r="K69" i="13"/>
  <c r="J69" i="13"/>
  <c r="I69" i="13"/>
  <c r="H69" i="13"/>
  <c r="G69" i="13"/>
  <c r="K67" i="13"/>
  <c r="J67" i="13"/>
  <c r="I67" i="13"/>
  <c r="H67" i="13"/>
  <c r="G67" i="13"/>
  <c r="E59" i="13"/>
  <c r="K59" i="13"/>
  <c r="J59" i="13"/>
  <c r="I59" i="13"/>
  <c r="H59" i="13"/>
  <c r="F59" i="13"/>
  <c r="F44" i="13"/>
  <c r="F43" i="13" s="1"/>
  <c r="E44" i="13"/>
  <c r="E43" i="13" s="1"/>
  <c r="K43" i="13"/>
  <c r="J43" i="13"/>
  <c r="I43" i="13"/>
  <c r="H43" i="13"/>
  <c r="G43" i="13"/>
  <c r="F37" i="13"/>
  <c r="F36" i="13" s="1"/>
  <c r="E36" i="13"/>
  <c r="K36" i="13"/>
  <c r="J36" i="13"/>
  <c r="I36" i="13"/>
  <c r="H36" i="13"/>
  <c r="G36" i="13"/>
  <c r="F33" i="13"/>
  <c r="F32" i="13" s="1"/>
  <c r="E33" i="13"/>
  <c r="E32" i="13" s="1"/>
  <c r="K32" i="13"/>
  <c r="J32" i="13"/>
  <c r="I32" i="13"/>
  <c r="H32" i="13"/>
  <c r="G32" i="13"/>
  <c r="F31" i="13"/>
  <c r="F30" i="13" s="1"/>
  <c r="E30" i="13"/>
  <c r="K30" i="13"/>
  <c r="J30" i="13"/>
  <c r="I30" i="13"/>
  <c r="H30" i="13"/>
  <c r="G30" i="13"/>
  <c r="F27" i="13"/>
  <c r="F26" i="13" s="1"/>
  <c r="E26" i="13"/>
  <c r="K26" i="13"/>
  <c r="J26" i="13"/>
  <c r="I26" i="13"/>
  <c r="H26" i="13"/>
  <c r="G26" i="13"/>
  <c r="F19" i="13"/>
  <c r="E19" i="13"/>
  <c r="F18" i="13"/>
  <c r="K17" i="13"/>
  <c r="J17" i="13"/>
  <c r="I17" i="13"/>
  <c r="H17" i="13"/>
  <c r="G17" i="13"/>
  <c r="F16" i="13"/>
  <c r="F15" i="13" s="1"/>
  <c r="E15" i="13"/>
  <c r="K15" i="13"/>
  <c r="J15" i="13"/>
  <c r="I15" i="13"/>
  <c r="H15" i="13"/>
  <c r="G15" i="13"/>
  <c r="F12" i="12" s="1"/>
  <c r="K14" i="13"/>
  <c r="J14" i="13"/>
  <c r="I14" i="13"/>
  <c r="H14" i="13"/>
  <c r="H57" i="13" l="1"/>
  <c r="H90" i="13" s="1"/>
  <c r="F73" i="13"/>
  <c r="J57" i="13"/>
  <c r="K57" i="13"/>
  <c r="K90" i="13" s="1"/>
  <c r="I12" i="17" s="1"/>
  <c r="I11" i="17" s="1"/>
  <c r="I57" i="13"/>
  <c r="I56" i="13" s="1"/>
  <c r="G57" i="13"/>
  <c r="G90" i="13" s="1"/>
  <c r="H95" i="13"/>
  <c r="J90" i="13"/>
  <c r="F69" i="13"/>
  <c r="F71" i="13"/>
  <c r="J13" i="13"/>
  <c r="J52" i="13" s="1"/>
  <c r="K13" i="13"/>
  <c r="K52" i="13" s="1"/>
  <c r="H13" i="13"/>
  <c r="I13" i="13"/>
  <c r="I52" i="13" s="1"/>
  <c r="G11" i="3" s="1"/>
  <c r="G10" i="3" s="1"/>
  <c r="G13" i="13"/>
  <c r="G12" i="13" s="1"/>
  <c r="H52" i="13"/>
  <c r="F11" i="3" s="1"/>
  <c r="I95" i="13"/>
  <c r="J95" i="13"/>
  <c r="J94" i="13" s="1"/>
  <c r="J114" i="13" s="1"/>
  <c r="G95" i="13"/>
  <c r="K95" i="13"/>
  <c r="K94" i="13" s="1"/>
  <c r="K114" i="13" s="1"/>
  <c r="K113" i="13" s="1"/>
  <c r="H94" i="13"/>
  <c r="H114" i="13" s="1"/>
  <c r="F13" i="8" s="1"/>
  <c r="F12" i="8" s="1"/>
  <c r="F14" i="13"/>
  <c r="F17" i="13"/>
  <c r="E40" i="13"/>
  <c r="E17" i="13"/>
  <c r="F67" i="13"/>
  <c r="F117" i="13"/>
  <c r="B33" i="10" s="1"/>
  <c r="F75" i="13"/>
  <c r="I11" i="3" l="1"/>
  <c r="I10" i="3" s="1"/>
  <c r="K116" i="13"/>
  <c r="K115" i="13" s="1"/>
  <c r="H11" i="3"/>
  <c r="H10" i="3" s="1"/>
  <c r="J116" i="13"/>
  <c r="J115" i="13" s="1"/>
  <c r="I90" i="13"/>
  <c r="H56" i="13"/>
  <c r="F162" i="12"/>
  <c r="F144" i="12"/>
  <c r="K56" i="13"/>
  <c r="F150" i="12"/>
  <c r="J56" i="13"/>
  <c r="F156" i="12"/>
  <c r="G56" i="13"/>
  <c r="E56" i="13" s="1"/>
  <c r="F54" i="12"/>
  <c r="G52" i="13"/>
  <c r="G51" i="13" s="1"/>
  <c r="H12" i="13"/>
  <c r="J12" i="13"/>
  <c r="K12" i="13"/>
  <c r="E13" i="13"/>
  <c r="E12" i="13" s="1"/>
  <c r="I12" i="13"/>
  <c r="F13" i="13"/>
  <c r="F12" i="13" s="1"/>
  <c r="F10" i="3"/>
  <c r="E95" i="13"/>
  <c r="G32" i="10"/>
  <c r="E12" i="17"/>
  <c r="E90" i="13"/>
  <c r="E89" i="13" s="1"/>
  <c r="H12" i="17"/>
  <c r="H11" i="17" s="1"/>
  <c r="H113" i="13"/>
  <c r="F12" i="17"/>
  <c r="F11" i="17" s="1"/>
  <c r="H116" i="13"/>
  <c r="G94" i="13"/>
  <c r="E94" i="13" s="1"/>
  <c r="E57" i="13"/>
  <c r="J113" i="13"/>
  <c r="K51" i="13"/>
  <c r="J51" i="13"/>
  <c r="F89" i="12"/>
  <c r="H51" i="13"/>
  <c r="F41" i="13"/>
  <c r="F40" i="13" s="1"/>
  <c r="F88" i="12"/>
  <c r="F87" i="12"/>
  <c r="I94" i="13"/>
  <c r="I114" i="13" s="1"/>
  <c r="I113" i="13" s="1"/>
  <c r="F95" i="13"/>
  <c r="F54" i="13"/>
  <c r="I13" i="8"/>
  <c r="I12" i="8" s="1"/>
  <c r="H13" i="8"/>
  <c r="H12" i="8" s="1"/>
  <c r="F57" i="13"/>
  <c r="H89" i="13"/>
  <c r="G89" i="13"/>
  <c r="F90" i="13" l="1"/>
  <c r="G12" i="17"/>
  <c r="G11" i="17" s="1"/>
  <c r="F138" i="12"/>
  <c r="F42" i="12"/>
  <c r="F56" i="13"/>
  <c r="E11" i="3"/>
  <c r="E52" i="13"/>
  <c r="E51" i="13" s="1"/>
  <c r="F52" i="13"/>
  <c r="G114" i="13"/>
  <c r="E114" i="13" s="1"/>
  <c r="I116" i="13"/>
  <c r="E32" i="10" s="1"/>
  <c r="E34" i="10" s="1"/>
  <c r="E11" i="17"/>
  <c r="J12" i="17"/>
  <c r="J11" i="17" s="1"/>
  <c r="E13" i="8"/>
  <c r="G13" i="8"/>
  <c r="G12" i="8" s="1"/>
  <c r="F94" i="13"/>
  <c r="F84" i="12"/>
  <c r="I51" i="13"/>
  <c r="F51" i="13" s="1"/>
  <c r="G34" i="10"/>
  <c r="F89" i="13"/>
  <c r="E10" i="3" l="1"/>
  <c r="J11" i="3"/>
  <c r="J10" i="3" s="1"/>
  <c r="G113" i="13"/>
  <c r="E113" i="13" s="1"/>
  <c r="F114" i="13"/>
  <c r="G116" i="13"/>
  <c r="C32" i="10" s="1"/>
  <c r="J13" i="8"/>
  <c r="J12" i="8" s="1"/>
  <c r="E12" i="8"/>
  <c r="I115" i="13"/>
  <c r="F32" i="10"/>
  <c r="F34" i="10" s="1"/>
  <c r="H115" i="13"/>
  <c r="D32" i="10"/>
  <c r="D34" i="10" s="1"/>
  <c r="E116" i="13" l="1"/>
  <c r="G115" i="13"/>
  <c r="F115" i="13" s="1"/>
  <c r="F116" i="13"/>
  <c r="B32" i="10" s="1"/>
  <c r="B34" i="10" s="1"/>
  <c r="F113" i="13"/>
  <c r="C34" i="10"/>
  <c r="E115" i="13" l="1"/>
</calcChain>
</file>

<file path=xl/sharedStrings.xml><?xml version="1.0" encoding="utf-8"?>
<sst xmlns="http://schemas.openxmlformats.org/spreadsheetml/2006/main" count="957" uniqueCount="338">
  <si>
    <t>Приложение № 1</t>
  </si>
  <si>
    <t>Единица измерения</t>
  </si>
  <si>
    <t>1.</t>
  </si>
  <si>
    <t>Единиц</t>
  </si>
  <si>
    <t>2018 год</t>
  </si>
  <si>
    <t>2019 год</t>
  </si>
  <si>
    <t>Приложение № 2</t>
  </si>
  <si>
    <t xml:space="preserve">Муниципальный заказчик подпрограммы       </t>
  </si>
  <si>
    <t xml:space="preserve">Расходы (тыс. рублей)                                   </t>
  </si>
  <si>
    <t xml:space="preserve">2018 год       </t>
  </si>
  <si>
    <t xml:space="preserve">2019 год       </t>
  </si>
  <si>
    <t>Итого</t>
  </si>
  <si>
    <t>Средства бюджета Московской области</t>
  </si>
  <si>
    <t xml:space="preserve">Главный распорядитель бюджетных средств     </t>
  </si>
  <si>
    <t>Источник финансирования</t>
  </si>
  <si>
    <t>Источники  финансирования    подпрограммы по  годам реализации и  главным распорядителям   бюджетных средств, в том числе по годам:</t>
  </si>
  <si>
    <t>Приложение № 3</t>
  </si>
  <si>
    <t>Приложение № 5</t>
  </si>
  <si>
    <t>Приложение № 6</t>
  </si>
  <si>
    <t>«Обеспечивающая подпрограмма»</t>
  </si>
  <si>
    <t xml:space="preserve">  </t>
  </si>
  <si>
    <t>Координатор муниципальной программы</t>
  </si>
  <si>
    <t>Цель муниципальной программы</t>
  </si>
  <si>
    <t>Перечень подпрограмм</t>
  </si>
  <si>
    <t>в том числе по годам:</t>
  </si>
  <si>
    <t>Расходы (тыс. рублей)</t>
  </si>
  <si>
    <t>Всего</t>
  </si>
  <si>
    <t>ОБОСНОВАНИЯ ФИНАНСОВЫХ РЕСУРСОВ, НЕОБХОДИМЫХ ДЛЯ РЕАЛИЗАЦИИ МЕРОПРИЯТИЙ ПОДПРОГРАММ</t>
  </si>
  <si>
    <t>Эксплуатационные расходы, возникающие в результате реализации мероприятия</t>
  </si>
  <si>
    <t xml:space="preserve">Наименование   мероприятия    
подпрограммы
</t>
  </si>
  <si>
    <t xml:space="preserve">Расчет необходимых финансовых ресурсов на реализацию мероприятия </t>
  </si>
  <si>
    <t xml:space="preserve">Общий объем финансовых  
ресурсов, необходимых   
для реализации мероприятия, в том числе по годам
</t>
  </si>
  <si>
    <t xml:space="preserve">Итого         </t>
  </si>
  <si>
    <t>1.1.</t>
  </si>
  <si>
    <t>1.2.</t>
  </si>
  <si>
    <t>1.3.</t>
  </si>
  <si>
    <t>Итого по подпрограмме:</t>
  </si>
  <si>
    <t>Итого:</t>
  </si>
  <si>
    <t>ИТОГО ПО ПРОГРАММЕ:</t>
  </si>
  <si>
    <t xml:space="preserve">Мероприятия 
по          
реализации  
подпрограммы
</t>
  </si>
  <si>
    <t xml:space="preserve">Источники     
финансирования
</t>
  </si>
  <si>
    <t xml:space="preserve">Срок       
исполнения 
мероприятия
</t>
  </si>
  <si>
    <t xml:space="preserve">Объем          
финансирования 
мероприятия в  
текущем        
финансовом году
(тыс. руб.)*
</t>
  </si>
  <si>
    <t xml:space="preserve">Всего 
(тыс. 
руб.) 
</t>
  </si>
  <si>
    <t xml:space="preserve">Ответственный
за выполнение
мероприятия  
программы (подпрограммы) 
</t>
  </si>
  <si>
    <t xml:space="preserve">Результаты  
выполнения  
мероприятий  программы
(подпрограммы)
</t>
  </si>
  <si>
    <t xml:space="preserve">N  П/П </t>
  </si>
  <si>
    <t xml:space="preserve">Средства  бюджета Московской области    </t>
  </si>
  <si>
    <t>2</t>
  </si>
  <si>
    <t>МЕТОДИКА РАСЧЕТА ЗНАЧЕНИЙ ПОКАЗАТЕЛЕЙ</t>
  </si>
  <si>
    <t xml:space="preserve"> п/п</t>
  </si>
  <si>
    <t>Наименование показателей</t>
  </si>
  <si>
    <t>Определение</t>
  </si>
  <si>
    <t>Значения базовых показателей</t>
  </si>
  <si>
    <t xml:space="preserve">2019 год </t>
  </si>
  <si>
    <t xml:space="preserve">Всего </t>
  </si>
  <si>
    <t>Источники финансирования муниципальной программы</t>
  </si>
  <si>
    <t>Внебюджетные источники</t>
  </si>
  <si>
    <t xml:space="preserve">Подпрограмма 1. «Создание условий для развития физической культуры и спорта» </t>
  </si>
  <si>
    <t>Источники финансирования подпрограммы по годам реализации и главным распорядителям бюджетных средств, в том числе по годам:</t>
  </si>
  <si>
    <t>2.1.</t>
  </si>
  <si>
    <t xml:space="preserve">1.  </t>
  </si>
  <si>
    <t>Приложение № 7</t>
  </si>
  <si>
    <t>Подпрограмма 1 «Создание условий для развития физической культуры и спорта»</t>
  </si>
  <si>
    <t xml:space="preserve"> 1.  </t>
  </si>
  <si>
    <t>В пределах выделенных средств</t>
  </si>
  <si>
    <t>ПАСПОРТ ПОДПРОГРАММЫ 1</t>
  </si>
  <si>
    <t>Приложение к Постановлению</t>
  </si>
  <si>
    <t>Московской области</t>
  </si>
  <si>
    <r>
      <rPr>
        <b/>
        <sz val="12"/>
        <color rgb="FF000000"/>
        <rFont val="Arial"/>
        <family val="2"/>
        <charset val="204"/>
      </rPr>
      <t>Подпрограмма 1.</t>
    </r>
    <r>
      <rPr>
        <sz val="12"/>
        <color rgb="FF000000"/>
        <rFont val="Arial"/>
        <family val="2"/>
        <charset val="204"/>
      </rPr>
      <t xml:space="preserve"> «Создание условий для развития физической культуры и спорта»;</t>
    </r>
  </si>
  <si>
    <r>
      <rPr>
        <b/>
        <sz val="10"/>
        <color theme="1"/>
        <rFont val="Arial"/>
        <family val="2"/>
        <charset val="204"/>
      </rPr>
      <t>Мероприятие 2.1.</t>
    </r>
    <r>
      <rPr>
        <sz val="10"/>
        <color theme="1"/>
        <rFont val="Arial"/>
        <family val="2"/>
        <charset val="204"/>
      </rPr>
      <t xml:space="preserve">
Ввод в эксплуатацию физкультурно-оздоровительных комплексов и плоскостных сооружений
</t>
    </r>
  </si>
  <si>
    <t>Муниципальное бюджетное  учреждение Рузского городского округа "Спортивная школа Руза"</t>
  </si>
  <si>
    <t>Средства бюджета  Рузского городского округа</t>
  </si>
  <si>
    <t>МКУ РГО «Комитет по физической культуре и спорту»</t>
  </si>
  <si>
    <t>1.4.</t>
  </si>
  <si>
    <t>1.5.</t>
  </si>
  <si>
    <t>1.6.</t>
  </si>
  <si>
    <t>1.7.</t>
  </si>
  <si>
    <r>
      <rPr>
        <b/>
        <sz val="12"/>
        <color rgb="FF000000"/>
        <rFont val="Arial"/>
        <family val="2"/>
        <charset val="204"/>
      </rPr>
      <t>Подпрограмма 2.</t>
    </r>
    <r>
      <rPr>
        <sz val="12"/>
        <color rgb="FF000000"/>
        <rFont val="Arial"/>
        <family val="2"/>
        <charset val="204"/>
      </rPr>
      <t xml:space="preserve"> «Подготовка спортивного резерва Рузского городского округа»;</t>
    </r>
  </si>
  <si>
    <r>
      <rPr>
        <b/>
        <sz val="12"/>
        <color rgb="FF000000"/>
        <rFont val="Arial"/>
        <family val="2"/>
        <charset val="204"/>
      </rPr>
      <t>Подпрограмма 3.</t>
    </r>
    <r>
      <rPr>
        <sz val="12"/>
        <color rgb="FF000000"/>
        <rFont val="Arial"/>
        <family val="2"/>
        <charset val="204"/>
      </rPr>
      <t xml:space="preserve"> «Обеспечивающая подпрограмма».</t>
    </r>
  </si>
  <si>
    <t>Средства бюджета Рузского городского округа</t>
  </si>
  <si>
    <t>Подпрограмма 2. «Подготовка спортивного резерва Рузского городского округа»</t>
  </si>
  <si>
    <t xml:space="preserve"> «Подготовка спортивного резерва Рузского городского округа»</t>
  </si>
  <si>
    <t>ПАСПОРТ ПОДПРОГРАММЫ 2</t>
  </si>
  <si>
    <t xml:space="preserve">Подпрограмма 2. «Подготовка спортивного резерва Рузского городского округа»
</t>
  </si>
  <si>
    <t>ПЕРЕЧЕНЬ МЕРОПРИЯТИЙ МУНИЦИПАЛЬНОЙ ПРОГРАММЫ РУЗСКОГО ГОРОДСКОГО ОКРУГА</t>
  </si>
  <si>
    <t>Средства  бюджета  Рузского городского округа</t>
  </si>
  <si>
    <t>МКУ РГО "Комитет по физической культуре и спорту", МБУ РГО "Спортивная школа Руза"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</si>
  <si>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</si>
  <si>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</si>
  <si>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</si>
  <si>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</si>
  <si>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МКУ РГО "Комитет по физической культуре и спорту"</t>
  </si>
  <si>
    <t>Средства бюджета Рузского  городского округа</t>
  </si>
  <si>
    <t xml:space="preserve">Средства  бюджета Рузского   городского округа    </t>
  </si>
  <si>
    <t xml:space="preserve">Средства  бюджета Рузского   городского округа   </t>
  </si>
  <si>
    <r>
      <rPr>
        <b/>
        <sz val="12"/>
        <color theme="1"/>
        <rFont val="Arial"/>
        <family val="2"/>
        <charset val="204"/>
      </rPr>
      <t>7. Финансирование Муниципальной программы</t>
    </r>
    <r>
      <rPr>
        <sz val="12"/>
        <color theme="1"/>
        <rFont val="Arial"/>
        <family val="2"/>
        <charset val="204"/>
      </rPr>
      <t xml:space="preserve">
Финансирование Муниципальной программы планируется с использованием различных уровней бюджетной системы Российской Федерации. Информация об объемах финансовых средств, необходимых для реализации Муниципальной программы, приведена в паспорте Муниципальной программы. Обоснование объемов финансовых ресурсов, необходимых для реализации мероприятий, предусмотренных Муниципальной программой, приведено в приложении № 6 Муниципальной программы. </t>
    </r>
  </si>
  <si>
    <t xml:space="preserve">Досп = Чосп / Чо x 100%,
где:
Досп - 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
Чосп - численность организаций Московской области, оказывающих услуги по спортивной подготовке в соответствии с федеральными стандартами, на основании формы статистического наблюдения N 5-ФК;
Чо - численность организаций Московской области, полностью перешедших на реализацию программ спортивной подготовки в соответствии с федеральными стандартами спортивной подготовки, на основании формы статистического наблюдения N 5-ФК
</t>
  </si>
  <si>
    <t xml:space="preserve">Джсз = (Чз / Чн1) x 100%,
где:
Джсз - доля жителей, систематически занимающихся физической культурой и спортом, в общей численности населения;
Чз - численность занимающихся физической культурой и спортом;
Чн1 - численность населения Московской области в возрасте 3-79 лет по данным Федеральной службы государственной статистики
</t>
  </si>
  <si>
    <t xml:space="preserve">Джвн = Чжвн / Чжсн x 100%,
где:
Джвн - доля жителей Московской области, выполнивших нормативы;
Чжвн - число жителей, выполнивших нормативы;
Чжсн - число жителей, принявших участие в сдаче нормативов
</t>
  </si>
  <si>
    <t xml:space="preserve">Дусвн = Чусвн / Чуссн x 100%,
где:
Дусвн - доля обучающихся и студентов, выполнивших нормативы, в общем числе обучающихся и студентов;
Чусвн - число обучающихся и студентов, выполнивших нормативы;
Чуссн - число обучающихся и студентов, принявших участие в сдаче нормативов
</t>
  </si>
  <si>
    <t xml:space="preserve">Чзан (число занимающихся физической культурой и спортом) - показатель определен значением соответствующего статистического источника
</t>
  </si>
  <si>
    <t xml:space="preserve">Дзэвсм = Кз / Окз x 100%,
где:
Дзэвсм - доля занимающихся на этапе высшего спортивного мастерства;
Кз - количество занимающихся на этапе высшего спортивного мастерства в организациях Московской области, осуществляющих спортивную подготовку;
Окз - общее количество занимающихся, зачисленных на этапе совершенствования спортивного мастерства, в организациях Московской области, осуществляющих спортивную подготовку
</t>
  </si>
  <si>
    <t>2020 год</t>
  </si>
  <si>
    <t>2021 год</t>
  </si>
  <si>
    <t>2022 год</t>
  </si>
  <si>
    <t xml:space="preserve">Доля занимающихся на этапе высшего спортивного мастерства в организациях, осуществляющих спортивную подготовку, в общем количестве занимающихся на этапе совершенствования спортивного мастерства в организациях, осуществляющих спортивную подготовку в Рузском городском округе
</t>
  </si>
  <si>
    <t xml:space="preserve">2020 год       </t>
  </si>
  <si>
    <t xml:space="preserve">2021 год       </t>
  </si>
  <si>
    <t xml:space="preserve">2022 год       </t>
  </si>
  <si>
    <t xml:space="preserve">2020 год </t>
  </si>
  <si>
    <t xml:space="preserve">2021 год </t>
  </si>
  <si>
    <t xml:space="preserve">2022 год </t>
  </si>
  <si>
    <r>
      <t>образа жизни населения Рузского</t>
    </r>
    <r>
      <rPr>
        <sz val="12"/>
        <color theme="1"/>
        <rFont val="Arial"/>
        <family val="2"/>
        <charset val="204"/>
      </rPr>
      <t xml:space="preserve"> </t>
    </r>
    <r>
      <rPr>
        <sz val="10"/>
        <color theme="1"/>
        <rFont val="Arial"/>
        <family val="2"/>
        <charset val="204"/>
      </rPr>
      <t>городского округа на 2018 – 2022 г.»</t>
    </r>
  </si>
  <si>
    <t>Подпрограмма 3 «Обеспечивающая подпрограмма»</t>
  </si>
  <si>
    <t>2018-2022 г</t>
  </si>
  <si>
    <r>
      <rPr>
        <b/>
        <sz val="12"/>
        <color rgb="FF000000"/>
        <rFont val="Arial"/>
        <family val="2"/>
        <charset val="204"/>
      </rPr>
      <t>О</t>
    </r>
    <r>
      <rPr>
        <sz val="12"/>
        <color rgb="FF000000"/>
        <rFont val="Arial"/>
        <family val="2"/>
        <charset val="204"/>
      </rPr>
      <t xml:space="preserve">беспечение возможностей жителям Рузского городского округа систематически заниматься физической культурой и спортом;                                                                                                                                           </t>
    </r>
    <r>
      <rPr>
        <b/>
        <sz val="12"/>
        <color rgb="FF000000"/>
        <rFont val="Arial"/>
        <family val="2"/>
        <charset val="204"/>
      </rPr>
      <t>С</t>
    </r>
    <r>
      <rPr>
        <sz val="12"/>
        <color rgb="FF000000"/>
        <rFont val="Arial"/>
        <family val="2"/>
        <charset val="204"/>
      </rPr>
      <t xml:space="preserve">оздание условий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занятием физической культурой и спортом;                                                       </t>
    </r>
    <r>
      <rPr>
        <b/>
        <sz val="12"/>
        <color rgb="FF000000"/>
        <rFont val="Arial"/>
        <family val="2"/>
        <charset val="204"/>
      </rPr>
      <t>П</t>
    </r>
    <r>
      <rPr>
        <sz val="12"/>
        <color rgb="FF000000"/>
        <rFont val="Arial"/>
        <family val="2"/>
        <charset val="204"/>
      </rPr>
      <t xml:space="preserve">одготовка спортивного резерва Рузского городского округа;
</t>
    </r>
    <r>
      <rPr>
        <b/>
        <sz val="12"/>
        <color rgb="FF000000"/>
        <rFont val="Arial"/>
        <family val="2"/>
        <charset val="204"/>
      </rPr>
      <t>Р</t>
    </r>
    <r>
      <rPr>
        <sz val="12"/>
        <color rgb="FF000000"/>
        <rFont val="Arial"/>
        <family val="2"/>
        <charset val="204"/>
      </rPr>
      <t xml:space="preserve">азвитие спорта высших достижений Рузского городского округа;
</t>
    </r>
    <r>
      <rPr>
        <b/>
        <sz val="12"/>
        <color rgb="FF000000"/>
        <rFont val="Arial"/>
        <family val="2"/>
        <charset val="204"/>
      </rPr>
      <t>П</t>
    </r>
    <r>
      <rPr>
        <sz val="12"/>
        <color rgb="FF000000"/>
        <rFont val="Arial"/>
        <family val="2"/>
        <charset val="204"/>
      </rPr>
      <t xml:space="preserve">овышение качества жизни население Рузского городского округа, путём развития услуг в сфере физической культуры и спорта;
</t>
    </r>
    <r>
      <rPr>
        <b/>
        <sz val="12"/>
        <color rgb="FF000000"/>
        <rFont val="Arial"/>
        <family val="2"/>
        <charset val="204"/>
      </rPr>
      <t>О</t>
    </r>
    <r>
      <rPr>
        <sz val="12"/>
        <color rgb="FF000000"/>
        <rFont val="Arial"/>
        <family val="2"/>
        <charset val="204"/>
      </rPr>
      <t xml:space="preserve">беспечение эффективного финансового, информационного, методического и кадрового сопровождения деятельности организаций в сфере физической культуры и спорта Рузского городского округа.
</t>
    </r>
  </si>
  <si>
    <t>Приложение № 4</t>
  </si>
  <si>
    <t>ПАСПОРТ ПОДПРОГРАММЫ 3</t>
  </si>
  <si>
    <t>1.8.</t>
  </si>
  <si>
    <t>1.9.</t>
  </si>
  <si>
    <t xml:space="preserve">Средства бюджета  Рузского городского округа      </t>
  </si>
  <si>
    <t xml:space="preserve">МУНИЦИПАЛЬНАЯ ПРОГРАММА РУЗСКОГО ГОРОДСКОГО ОКРУГА  </t>
  </si>
  <si>
    <t>ПАСПОРТ МУНИЦИПАЛЬНОЙ ПРОГРАММЫ РУЗСКОГО ГОРОДСКОГО ОКРУГА</t>
  </si>
  <si>
    <t>Муниципальное казенное учреждение Рузского городского округа "Комитет по физической культуре и спорту"</t>
  </si>
  <si>
    <t xml:space="preserve"> к муниципальной программе Рузского городского округа «Развитие физической культуры и спорта, формирование здорового </t>
  </si>
  <si>
    <t>ПЛАНИРУЕМЫЕ РЕЗУЛЬТАТЫ РЕАЛИЗАЦИИ МУНИЦИПАЛЬНОЙ ПРОГРАММЫ РУЗСКОГО ГОРОДСКОГО ОКРУГА</t>
  </si>
  <si>
    <t xml:space="preserve">Ефр = Еф x 10 / Н, где:
Ефр - фактическая обеспеченность населения объектами спорта;
Еф - фактическая единовременная пропускная способность спортивных сооружений (ЕПС) Московской области в отчетном периоде согласно данным государственного статистического наблюдения;
Н - численность населения Московской области на начало года, предшествующего отчетному;
10 - коэффициент выравнивания нормативных единиц измерения
</t>
  </si>
  <si>
    <t xml:space="preserve">Основное мероприятие 1. Развитие системы подготовки спортивного резерва Рузского городского округа
</t>
  </si>
  <si>
    <r>
      <t>ЭФФЕКТИВНОСТИ РЕАЛИЗАЦИИ</t>
    </r>
    <r>
      <rPr>
        <b/>
        <sz val="10"/>
        <rFont val="Arial"/>
        <family val="2"/>
        <charset val="204"/>
      </rPr>
      <t xml:space="preserve"> МУНИЦИПАЛЬНОЙ </t>
    </r>
    <r>
      <rPr>
        <b/>
        <sz val="10"/>
        <color theme="1"/>
        <rFont val="Arial"/>
        <family val="2"/>
        <charset val="204"/>
      </rPr>
      <t>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t>
    </r>
  </si>
  <si>
    <t>"Развитие физической культуры и спорта, формирование здорового образа жизни населения в Рузском городском округе" на 2018 – 2022 годы</t>
  </si>
  <si>
    <t>Муниципальный заказчик  программы</t>
  </si>
  <si>
    <t xml:space="preserve">Заместитель главы администрации Рузского городского округа  И.А. Шиломаева </t>
  </si>
  <si>
    <r>
      <rPr>
        <b/>
        <sz val="12"/>
        <color theme="1"/>
        <rFont val="Arial"/>
        <family val="2"/>
        <charset val="204"/>
      </rPr>
      <t>8. Методика расчета значений показателей</t>
    </r>
    <r>
      <rPr>
        <sz val="12"/>
        <color theme="1"/>
        <rFont val="Arial"/>
        <family val="2"/>
        <charset val="204"/>
      </rPr>
      <t xml:space="preserve">
эффективности реализации Муниципальной программы
Методика расчета значений показателей эффективности реализаци </t>
    </r>
    <r>
      <rPr>
        <sz val="12"/>
        <rFont val="Arial"/>
        <family val="2"/>
        <charset val="204"/>
      </rPr>
      <t xml:space="preserve">муниципальной </t>
    </r>
    <r>
      <rPr>
        <sz val="12"/>
        <color theme="1"/>
        <rFont val="Arial"/>
        <family val="2"/>
        <charset val="204"/>
      </rPr>
      <t>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 (приложение № 8 к Программе).</t>
    </r>
  </si>
  <si>
    <t>образа жизни населения Рузского городского округа" на 2018 – 2022 г.</t>
  </si>
  <si>
    <t>образа жизни населения Рузского городского округа» на 2018 – 2022 г.</t>
  </si>
  <si>
    <t>Внебюджетные источноки</t>
  </si>
  <si>
    <r>
      <t>образа жизни населения Рузского</t>
    </r>
    <r>
      <rPr>
        <sz val="12"/>
        <rFont val="Arial"/>
        <family val="2"/>
        <charset val="204"/>
      </rPr>
      <t xml:space="preserve"> </t>
    </r>
    <r>
      <rPr>
        <sz val="10"/>
        <rFont val="Arial"/>
        <family val="2"/>
        <charset val="204"/>
      </rPr>
      <t xml:space="preserve"> городского округа» на 2018 – 2022 г.</t>
    </r>
  </si>
  <si>
    <t xml:space="preserve">Всего:                                        в том числе:   </t>
  </si>
  <si>
    <t xml:space="preserve">Всего:                           в том числе:      </t>
  </si>
  <si>
    <r>
      <t>образа жизни населения Рузского</t>
    </r>
    <r>
      <rPr>
        <sz val="12"/>
        <rFont val="Arial"/>
        <family val="2"/>
        <charset val="204"/>
      </rPr>
      <t xml:space="preserve"> </t>
    </r>
    <r>
      <rPr>
        <sz val="10"/>
        <rFont val="Arial"/>
        <family val="2"/>
        <charset val="204"/>
      </rPr>
      <t>городского округа» на 2018 – 2022 г.</t>
    </r>
  </si>
  <si>
    <t xml:space="preserve">Всего:                          в том числе:  </t>
  </si>
  <si>
    <r>
      <t>образа жизни населения Рузского</t>
    </r>
    <r>
      <rPr>
        <sz val="12"/>
        <color theme="1"/>
        <rFont val="Arial"/>
        <family val="2"/>
        <charset val="204"/>
      </rPr>
      <t xml:space="preserve"> </t>
    </r>
    <r>
      <rPr>
        <sz val="10"/>
        <color theme="1"/>
        <rFont val="Arial"/>
        <family val="2"/>
        <charset val="204"/>
      </rPr>
      <t>городского округа» на 2018 – 2022 г.</t>
    </r>
  </si>
  <si>
    <t>№ п/п</t>
  </si>
  <si>
    <t xml:space="preserve">Планируемые результаты реализации муниципальной программы </t>
  </si>
  <si>
    <t>Тип показателя</t>
  </si>
  <si>
    <t>Номер основного мероприятия в перечне мероприятий программы (подпрограммы)</t>
  </si>
  <si>
    <t>Приложение № 8</t>
  </si>
  <si>
    <t>Планируемое значение  по годам реализации</t>
  </si>
  <si>
    <t>Базовое значение на начало реализации программы (подпрограммы)</t>
  </si>
  <si>
    <t>Процент %</t>
  </si>
  <si>
    <t>Доля населения Московской области, занятого в экономике, занимающегося физической культурой и спортом, в общей численности населения, занятого в экономике</t>
  </si>
  <si>
    <t xml:space="preserve">Количество жителей муниципального образования Московской области, систематически занимающихся физической культурой и спортом </t>
  </si>
  <si>
    <t>(тыс. чел.)</t>
  </si>
  <si>
    <t>Доля учащихся и студентов, систематически занимающихся физической культурой и спортом, в общей численности учащихся и студентов</t>
  </si>
  <si>
    <t>Доля жителей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населения, принявшего участия в сдаче нормативов Всероссийского физкультурно-спортивного комплекса «Готов к труду и обороне» (ГТО)</t>
  </si>
  <si>
    <t>Доля обучающихся и студентов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обучающихся и студентов, принявших участие в сдаче нормативов Всероссийского физкультурно-спортивного комплекса «Готов к труду и обороне» (ГТО)</t>
  </si>
  <si>
    <t>Фактическая обеспеченность населения Московской области объектами спорта (единовременная пропускная способность объектов спорта) на 10 000 населения</t>
  </si>
  <si>
    <t>Эффективность использования существующих объектов спорта</t>
  </si>
  <si>
    <t>Количество введенных в эксплуатацию спортивных объектов</t>
  </si>
  <si>
    <t>В том числе количество реконструированных объектов физической культуры и спорта</t>
  </si>
  <si>
    <t>В том числе физкультурно-оздоровительных комплексов по поручению Губернатора Московской области «50 ФОКов»</t>
  </si>
  <si>
    <t>В том числе количество реконструированных объектов физической культуры и спорта (стадионы или футбольные поля)</t>
  </si>
  <si>
    <t>Количество плоскостных спортивных сооружений, на которых проведен капитальный ремонт</t>
  </si>
  <si>
    <t>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Московской области</t>
  </si>
  <si>
    <t>Доля жителей Московской области, занимающихся в спортивных организациях, в общей численности детей и молодежи в возрасте 6-15 лет</t>
  </si>
  <si>
    <t>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t>
  </si>
  <si>
    <t>государственная программа Московской области «Спорт Подмосковья»</t>
  </si>
  <si>
    <t>1.10.</t>
  </si>
  <si>
    <t>1.11.</t>
  </si>
  <si>
    <t>1.12.</t>
  </si>
  <si>
    <t>1.13.</t>
  </si>
  <si>
    <t>1.14.</t>
  </si>
  <si>
    <t>1.15.</t>
  </si>
  <si>
    <t xml:space="preserve">Доля жителей муниципального образования Московской области, систематически занимающихся физической культурой и спортом, в общей численности населения муниципального образования Московской области </t>
  </si>
  <si>
    <t>человек на 10 000 населения</t>
  </si>
  <si>
    <t xml:space="preserve">Ефр=Еф / (Н/10000), где:
Ефр – фактическая обеспеченность населения объектами спорта;
Еф – единовременная пропускная способность спортивных сооружений (ЕПС), человек; 
Н - численность населения муниципального образования Московской области, человек.
</t>
  </si>
  <si>
    <t xml:space="preserve">Дз / До x 100%,
где:
Дз - количество детей и молодежи в возрасте 6-15 лет, занимающихся в специализированных спортивных организациях, согласно данным государственной статистики, отражаемым в форме статистической отчетности N 1-ФК;
До - общее количество граждан Московской области в возрасте от 6 до 15 лет согласно данным государственной статистики
</t>
  </si>
  <si>
    <t xml:space="preserve">Кк = Ккоф + Ккопв + Ккохк, где
Кк - количество плоскостных спортивных сооружений в муниципальных образованиях, на которых проведен капитальный ремонт и приобретено оборудование для их оснащения;
Ккоф - количество футбольных полей с искусственным покрытием (мини-стадионов) в муниципальных образованиях, на которых проведен капитальный ремонт и приобретено оборудование для их оснащения;
Ккопв - количество площадок для занятий силовой гимнастикой (воркаут) в муниципальных образованиях, на которых проведен капитальный ремонт и приобретено оборудование для их оснащения;
Ккохк - количество многофункциональных хоккейных коробок в муниципальных образованиях, на которых проведен капитальный ремонт и приобретено оборудование для их оснащения
</t>
  </si>
  <si>
    <t xml:space="preserve">Ди = Чзи / (Чни - Чнп) x 100,
где:
Ди - 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Московской области;
Чзи - численность лиц с ограниченными возможностями здоровья и инвалидов, систематически занимающихся физической культурой и спортом, проживающих в Московской области, согласно данным федерального статистического наблюдения по форме N 3-АФК;
Чни - численность жителей Московской области с ограниченными возможностями здоровья и инвалидов;
Чнп - численность жителей Московской области с ограниченными возможностями здоровья и инвалидов, имеющих противопоказания для занятий физической культурой и спортом
</t>
  </si>
  <si>
    <t xml:space="preserve">Уз = Фз / Мс x 100%,
где:
Уз - эффективность использования существующих объектов спорта (уровень загруженности спортивного сооружения);
Фз - фактическая годовая загруженность спортивного сооружения в отчетном периоде согласно данным государственного статистического наблюдения;
Мс - годовая мощность спортивного сооружения в отчетном периоде согласно данным государственного статистического наблюдения
</t>
  </si>
  <si>
    <t>Значения натуральных показателей в соответствии с объектами, включенными в государственную программу Московской области «Спорт Подмосковья» на 2017-2021 годы.</t>
  </si>
  <si>
    <t xml:space="preserve">Дт = Чзт / Чнт x 100, где: 
Дт - доля граждан Российской Федерации, занимающихся физической культурой и спортом по месту работы;
Чзт - численность граждан, занимающихся физической культурой и спортом по месту работы, согласно данным федерального статистического наблюдения по форме № 1-ФК (пункт 47.1 Федерального плана статистических работ);
Чнт - численность населения, занятого в экономике по данным Федеральной службы государственной статистики
</t>
  </si>
  <si>
    <t xml:space="preserve">Процент% </t>
  </si>
  <si>
    <t>Тысяч человек</t>
  </si>
  <si>
    <t>Человек на 10 000 населения</t>
  </si>
  <si>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</si>
  <si>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Мероприятие 1.2.</t>
    </r>
    <r>
      <rPr>
        <sz val="10"/>
        <color theme="1"/>
        <rFont val="Arial"/>
        <family val="2"/>
        <charset val="204"/>
      </rPr>
      <t xml:space="preserve"> Укрепление материально-технической базы центра тестирования ГТО.</t>
    </r>
  </si>
  <si>
    <t xml:space="preserve">МБУ Физической культуры и спорта Рузского городского округа </t>
  </si>
  <si>
    <t xml:space="preserve">МКУ РГО "Комитет по физической культуре и спорту", МБУ Физической культуры и спорта Рузского городского округа </t>
  </si>
  <si>
    <t xml:space="preserve">Основное мероприятие 1
Повышение эффективности управления муниципальными финансами и использования муниципального имущества при реализации муниципальной программы
</t>
  </si>
  <si>
    <r>
      <rPr>
        <b/>
        <sz val="12"/>
        <color theme="1"/>
        <rFont val="Arial"/>
        <family val="2"/>
        <charset val="204"/>
      </rPr>
      <t>Подпрограмма 1. «Создание условий для развития физической культуры и спорта».</t>
    </r>
    <r>
      <rPr>
        <sz val="12"/>
        <color theme="1"/>
        <rFont val="Arial"/>
        <family val="2"/>
        <charset val="204"/>
      </rPr>
      <t xml:space="preserve">
Подпрограмма направлена на обеспечение динамичного развития сферы физической культуры и спорта и содержит описание конкретных шагов, способствующих вовлечению жителей региона в систематические занятия физической культурой и спортом, созданию условий для занятий спортом инвалидов и лиц с ограниченными возможностями здоровья, развитию спортивной инфраструктуры региона, совершенствованию системы социальной поддержки спортсменов, тренеров и специалистов, работающих в сфере физической культуры и спорта. Создание условий по формированию у молодежи потребностей к занятию физической культурой и спортом, здоровому образу жизни, а также развитию физической культуры и спорта . Создание благоприятной среды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занятиям физической культурой и спортом.
</t>
    </r>
    <r>
      <rPr>
        <b/>
        <sz val="12"/>
        <color theme="1"/>
        <rFont val="Arial"/>
        <family val="2"/>
        <charset val="204"/>
      </rPr>
      <t xml:space="preserve">Подпрограмма 2. «Подготовка спортивного резерва Рузского городского округа».                                                                                                                            </t>
    </r>
    <r>
      <rPr>
        <sz val="12"/>
        <color theme="1"/>
        <rFont val="Arial"/>
        <family val="2"/>
        <charset val="204"/>
      </rPr>
      <t xml:space="preserve">                                Обеспечение условий для развития на территории</t>
    </r>
    <r>
      <rPr>
        <b/>
        <sz val="12"/>
        <color theme="1"/>
        <rFont val="Arial"/>
        <family val="2"/>
        <charset val="204"/>
      </rPr>
      <t xml:space="preserve">  </t>
    </r>
    <r>
      <rPr>
        <sz val="12"/>
        <color theme="1"/>
        <rFont val="Arial"/>
        <family val="2"/>
        <charset val="204"/>
      </rPr>
      <t>Рузского городского округа</t>
    </r>
    <r>
      <rPr>
        <b/>
        <sz val="12"/>
        <color theme="1"/>
        <rFont val="Arial"/>
        <family val="2"/>
        <charset val="204"/>
      </rPr>
      <t xml:space="preserve"> </t>
    </r>
    <r>
      <rPr>
        <sz val="12"/>
        <color theme="1"/>
        <rFont val="Arial"/>
        <family val="2"/>
        <charset val="204"/>
      </rPr>
      <t xml:space="preserve"> спортивной школы.  Две основные задачи - воспитание здорового подрастающего поколения и подготовка резерва для спорта высших достижений.
</t>
    </r>
    <r>
      <rPr>
        <b/>
        <sz val="12"/>
        <color theme="1"/>
        <rFont val="Arial"/>
        <family val="2"/>
        <charset val="204"/>
      </rPr>
      <t>Подпрограмма 3. «Обеспечивающая подпрограмма».</t>
    </r>
    <r>
      <rPr>
        <sz val="12"/>
        <color theme="1"/>
        <rFont val="Arial"/>
        <family val="2"/>
        <charset val="204"/>
      </rPr>
      <t xml:space="preserve">
Подпрограмма направлена на повышение эффективности управления муниципальными финансами и использования муниципального имущества при реализации муниципальной программы, развитие социального партнерства в деятельности Комитета по физической культуре спорту. 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
- повышению охвата населения массовыми физкультурно-спортивными мероприятиями. Отмечена ярко выраженная положительная динамика роста числа жителей, систематически занимающихся физической культурой и спортом. Так численность лиц, систематически занимающихся физической культурой и спортом в Рузском городском округе, за 2017 год составила 38,5 % населения района.
- увеличению числа и повышению уровня доступности спортивных объектов в первую очередь в  Рузском городском округе, имеющих  обеспеченность спортивными сооружениями. В настоящее время в Рузском горордском округе имеется 203 спортивных сооружений (в том числе спортивных залов - 36, плоскостных спортивных сооружений – 120, плавательных бассейнов- 8, 39- прочих сооружений). 
При существующей динамике роста положительных результатов в развитии сферы физической культуры и спорта Рузского городского округа остаются нерешенными следующие проблемы: количество занимающихся физической культурой и спортом необходимо довести до показателя в 38 процентов; отмечается недостаточная вовлеченность в систематические занятия физической культурой и спортом отдельных категорий граждан (людей с ограниченными возможностями здоровья, инвалидов, пенсионеров), в том числе в связи с отсутствием на спортивных объектах необходимых для них условий; наличии хорошей обеспеченности спортивными объектами в Рузском районе связанно с размещением федеральных и ведомственных спортивных сооружений, где население не имеет свободного доступа для занятия спортом на данных объектах; большая часть спортивных сооружений требует модернизации и реконструкции; недостаточная информированность населения о спортивных мероприятиях, отсутствие единого информационного «спортивного поля»; недостаточное количество штатных работников отрасли физической культуры и спорта.
Детальное описание состояния и перспектив развития физической культуры и спорта в Рузском районе приведено в Подпрограмме «Создание условий для развития физической культуры и спорта».   Характеристика основных мероприятий Программы приведена в перечнях мероприятий подпрограмм в приложении № 7 к Программе. Мероприятия сгруппированы в соответствии с задачами Программы.</t>
    </r>
  </si>
  <si>
    <r>
      <rPr>
        <b/>
        <sz val="12"/>
        <color theme="1"/>
        <rFont val="Arial"/>
        <family val="2"/>
        <charset val="204"/>
      </rPr>
      <t>2. Оценка результатов реализации Программы</t>
    </r>
    <r>
      <rPr>
        <sz val="12"/>
        <color theme="1"/>
        <rFont val="Arial"/>
        <family val="2"/>
        <charset val="204"/>
      </rPr>
      <t xml:space="preserve">
Система   показателей эффективности реализации Программы приведена в приложении №2 к Программе.
Состав показателей эффективности реализации Программы увязан с основными мероприятиями и позволяет оценить ожидаемые результаты и эффективность ее реализации на период до 2022 года.
</t>
    </r>
  </si>
  <si>
    <r>
      <rPr>
        <b/>
        <sz val="12"/>
        <color theme="1"/>
        <rFont val="Arial"/>
        <family val="2"/>
        <charset val="204"/>
      </rPr>
      <t xml:space="preserve">3. Прогноз развития ситуации в ходе реализации муниципальной программы
  </t>
    </r>
    <r>
      <rPr>
        <sz val="12"/>
        <color theme="1"/>
        <rFont val="Arial"/>
        <family val="2"/>
        <charset val="204"/>
      </rPr>
      <t xml:space="preserve">
Основными результатами реализации муниципальной программы станут:
1. В сфере физической культуры и спорта: обеспечение возможностей жителям Рузского городского округа систематически заниматься физической культурой и спортом, в том числе:
- увеличение числа жителей Рузского городского округа, вовлеченных в систематические занятия физической культурой и спортом,</t>
    </r>
    <r>
      <rPr>
        <sz val="12"/>
        <rFont val="Arial"/>
        <family val="2"/>
        <charset val="204"/>
      </rPr>
      <t xml:space="preserve"> к 2022 года до 27 777  человек</t>
    </r>
    <r>
      <rPr>
        <sz val="12"/>
        <color theme="1"/>
        <rFont val="Arial"/>
        <family val="2"/>
        <charset val="204"/>
      </rPr>
      <t xml:space="preserve"> ;
- Доля учащихся и студентов, систематически занимающихся физической культурой и спорта, в общей численности учащихся и студентов к 2022 году до 87 %;
Подробное описание результатов и влияния изменения объемов финансирования на степень выполнения запланированных результатов приведены в соответствующих подпрограммах Муниципальной программы.
</t>
    </r>
    <r>
      <rPr>
        <b/>
        <sz val="12"/>
        <color theme="1"/>
        <rFont val="Arial"/>
        <family val="2"/>
        <charset val="204"/>
      </rPr>
      <t xml:space="preserve">4. Перечень подпрограмм муниципальной программы
</t>
    </r>
    <r>
      <rPr>
        <sz val="12"/>
        <color theme="1"/>
        <rFont val="Arial"/>
        <family val="2"/>
        <charset val="204"/>
      </rPr>
      <t xml:space="preserve">
В состав муниципальной программы входят следующие подпрограммы:
Подпрограмма 1. «Создание условий для развития физической культуры и спорта»;
Подпрограмма 2. «Подготовка спортивного резерва Рузского городского округа»                                           
Подпрограмма 3. «Обеспечивающая подпрограмма».
</t>
    </r>
    <r>
      <rPr>
        <b/>
        <sz val="12"/>
        <color theme="1"/>
        <rFont val="Arial"/>
        <family val="2"/>
        <charset val="204"/>
      </rPr>
      <t>5. Цель  муниципальной программы</t>
    </r>
    <r>
      <rPr>
        <sz val="12"/>
        <color theme="1"/>
        <rFont val="Arial"/>
        <family val="2"/>
        <charset val="204"/>
      </rPr>
      <t xml:space="preserve">
В соответствии с указанными выше основными направлениями реализации Муниципальной программы сформулированы следующие основные цели:
1. Обеспечение возможностей жителям Рузского городского округа систематически заниматься физической культурой и спортом.
Достижению указанной цели будет способствовать выполнение следующих задач:
1.1 увеличение числа жителей Рузского городского округа, систематически занимающихся физической культурой и спортом;
1.2 реализация государственной системы подготовленности различных возрастных групп населения, сдача нормативов физкультурного комплекса ГТО.
1.3 увеличение фактической обеспеченности Рузского городского округа объектами спорта и повышение эффективности их использования;
1.4 пропаганда физической культуры и спорта     
</t>
    </r>
  </si>
  <si>
    <r>
      <rPr>
        <b/>
        <sz val="12"/>
        <color theme="1"/>
        <rFont val="Arial"/>
        <family val="2"/>
        <charset val="204"/>
      </rPr>
      <t>6. Обобщённая характеристика мероприятий муниципальной программы с обоснованием необходимости их осуществления</t>
    </r>
    <r>
      <rPr>
        <sz val="12"/>
        <color theme="1"/>
        <rFont val="Arial"/>
        <family val="2"/>
        <charset val="204"/>
      </rPr>
      <t xml:space="preserve">
Мероприятия Муниципальной программы представляют собой совокупность мероприятий, входящих в состав подпрограмм.
Внутри подпрограмм Муниципальной программы мероприятия сгруппированы исходя из принципа соотнесения с показателем (задачей), достижению которого способствует их выполнение.
Перечни мероприятий приведены в соответствующих подпрограммах Муниципальной программы. (Приложение № 7 к Программе).             
</t>
    </r>
  </si>
  <si>
    <t xml:space="preserve">Основное мероприятие 2
Увеличение фактической обеспеченности Рузского городского округа объектами спорта и повышение эффективности их использования. </t>
  </si>
  <si>
    <r>
      <t xml:space="preserve">Мероприятие 1.2. </t>
    </r>
    <r>
      <rPr>
        <sz val="10"/>
        <color theme="1"/>
        <rFont val="Arial"/>
        <family val="2"/>
        <charset val="204"/>
      </rPr>
      <t>Укрепление материально-технической базы центра тестирования ГТО.</t>
    </r>
  </si>
  <si>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</si>
  <si>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Основное мероприятие 1. Развитие системы подготовки спортивного резерва Рузского городского округа</t>
    </r>
    <r>
      <rPr>
        <sz val="10"/>
        <color theme="1"/>
        <rFont val="Arial"/>
        <family val="2"/>
        <charset val="204"/>
      </rPr>
      <t xml:space="preserve">
</t>
    </r>
  </si>
  <si>
    <t>Средства Бюджета Рузского городского округа</t>
  </si>
  <si>
    <t>Расчитывается по колличеству инструкторов не прошедших переподготовку, в соответствии с календарным планом обучения.</t>
  </si>
  <si>
    <r>
      <rPr>
        <b/>
        <sz val="12"/>
        <color theme="1"/>
        <rFont val="Arial"/>
        <family val="2"/>
        <charset val="204"/>
      </rPr>
      <t xml:space="preserve">9. Порядок взаимодействия ответственного за выполнение мероприятия подпрограммы с заказчиком Муниципальной программы                                                                                                                                                                                  </t>
    </r>
    <r>
      <rPr>
        <sz val="12"/>
        <color theme="1"/>
        <rFont val="Arial"/>
        <family val="2"/>
        <charset val="204"/>
      </rPr>
      <t xml:space="preserve">Координатор Программы - заместитель главы администрации Рузского городского округа И.А. Шиломаева. </t>
    </r>
    <r>
      <rPr>
        <b/>
        <sz val="12"/>
        <color theme="1"/>
        <rFont val="Arial"/>
        <family val="2"/>
        <charset val="204"/>
      </rPr>
      <t xml:space="preserve">
</t>
    </r>
    <r>
      <rPr>
        <sz val="12"/>
        <color theme="1"/>
        <rFont val="Arial"/>
        <family val="2"/>
        <charset val="204"/>
      </rPr>
      <t xml:space="preserve">Ответственный за выполнение мероприятия муниципальной программы (подпрограммы) – Комитет по физической культуре и спорту. Проект муниципальной программы согласовывается с Отделом правового обеспечения, Финансовым Управлением, Управлением экономического развития и АПК, Контрольно-счетной палатой Рузского городского округа. Сформированный проект утверждается </t>
    </r>
    <r>
      <rPr>
        <sz val="12"/>
        <rFont val="Arial"/>
        <family val="2"/>
        <charset val="204"/>
      </rPr>
      <t>Постановлением Главы администрации</t>
    </r>
    <r>
      <rPr>
        <sz val="12"/>
        <color theme="1"/>
        <rFont val="Arial"/>
        <family val="2"/>
        <charset val="204"/>
      </rPr>
      <t xml:space="preserve"> Рузского городского округа. </t>
    </r>
    <r>
      <rPr>
        <sz val="12"/>
        <rFont val="Arial"/>
        <family val="2"/>
        <charset val="204"/>
      </rPr>
      <t xml:space="preserve">МКУ РГО "Комитет по физической культуре и спорту", является разработчиком Муниципальной программы и организует текущее управление реализацией Муниципальной программы и взаимодействие с ответственными за выполнение мероприятий Муниципальной программы. </t>
    </r>
    <r>
      <rPr>
        <sz val="12"/>
        <color theme="1"/>
        <rFont val="Arial"/>
        <family val="2"/>
        <charset val="204"/>
      </rPr>
      <t xml:space="preserve">Ответственные за выполнение мероприятий Муниципальной программы: участвуют в обсуждении вопросов, связанных с реализацией и финансированием Муниципальной программы; получают средства бюджета Рузского городского округа , предусмотренные на реализацию мероприятий Муниципальной программы, и обеспечивают их целевое использование; обеспечивают контроль за выполнением мероприятий Муниципальной программы; готовят и представляют администрации Рузского городского округа  отчеты о реализации мероприятий Муниципальной программы. </t>
    </r>
  </si>
  <si>
    <t>Администрация Рузского городского округа; Муниципальное казенное учреждение Рузского городского округа "Комитет по физической культуре и спорту"</t>
  </si>
  <si>
    <t>Выполнение муниципального заданияМБУ в установленных объемах, без нарушения  и с отсутствием обоснованных жалоб со стороны потребителей услуг</t>
  </si>
  <si>
    <t xml:space="preserve">
Приобретение  (изготовление) основных средств,спортивного инвентаря для принятия норм ГТО
</t>
  </si>
  <si>
    <t>Приобретение  (изготовление) основных средств,спортивного инвентаря</t>
  </si>
  <si>
    <t>Профессиональная подготовка, переподготовка и повышение квалификации сотрудников</t>
  </si>
  <si>
    <t>Прохождение медицинского осмотра, специальная оценка условий труда, мероприятий  направленных на улучшение условий и охраны труда.</t>
  </si>
  <si>
    <t>Участия юных спортсменов в межрайонных, региональных соревнованиях, первенствах, турнирах,ЦФО.</t>
  </si>
  <si>
    <t>Приобретение спортивного инвентаря, оборудования, экипировки</t>
  </si>
  <si>
    <r>
      <rPr>
        <b/>
        <sz val="10"/>
        <color theme="1"/>
        <rFont val="Arial"/>
        <family val="2"/>
        <charset val="204"/>
      </rPr>
      <t>Мероприятие 1.9</t>
    </r>
    <r>
      <rPr>
        <sz val="10"/>
        <color theme="1"/>
        <rFont val="Arial"/>
        <family val="2"/>
        <charset val="204"/>
      </rPr>
      <t xml:space="preserve">  Мероприятия по организации перехода на умную социальную политику в сфере физической культуры и спорта, в том числе органов местного самоуправления РГО
</t>
    </r>
  </si>
  <si>
    <t>2.2.</t>
  </si>
  <si>
    <t>Приобретение основных средств  с заключением контрактов и договоров.</t>
  </si>
  <si>
    <r>
      <t xml:space="preserve">Мероприятие 1.7.
</t>
    </r>
    <r>
      <rPr>
        <sz val="10"/>
        <color theme="1"/>
        <rFont val="Arial"/>
        <family val="2"/>
        <charset val="204"/>
      </rPr>
      <t>Подготовка к отопительному сезону.</t>
    </r>
  </si>
  <si>
    <r>
      <t xml:space="preserve">Мероприятие 1.11.
</t>
    </r>
    <r>
      <rPr>
        <sz val="10"/>
        <color theme="1"/>
        <rFont val="Arial"/>
        <family val="2"/>
        <charset val="204"/>
      </rPr>
      <t>Обеспечение спортивным инвентарем, оборудованием и экипировкой.</t>
    </r>
  </si>
  <si>
    <t>Средства   бюджета Рузского городского округа</t>
  </si>
  <si>
    <t>Администрация Рузского городского округа;                                                                                                                                                                  Муниципальное казенное учреждение Рузского городского округа "Комитет по физической культуре и спорту"</t>
  </si>
  <si>
    <t>Текущее содержание имущества</t>
  </si>
  <si>
    <t>Приобретение материальных запасов</t>
  </si>
  <si>
    <t xml:space="preserve">Расходы по использованию ИКТ
</t>
  </si>
  <si>
    <r>
      <t xml:space="preserve">
</t>
    </r>
    <r>
      <rPr>
        <b/>
        <sz val="12"/>
        <color theme="1"/>
        <rFont val="Arial"/>
        <family val="2"/>
        <charset val="204"/>
      </rPr>
      <t>1. Общая характеристика сферы деятельности, в рамках которой реализуется муниципальная программа.</t>
    </r>
    <r>
      <rPr>
        <b/>
        <u/>
        <sz val="12"/>
        <color theme="1"/>
        <rFont val="Arial"/>
        <family val="2"/>
        <charset val="204"/>
      </rPr>
      <t xml:space="preserve">
</t>
    </r>
    <r>
      <rPr>
        <sz val="12"/>
        <color theme="1"/>
        <rFont val="Arial"/>
        <family val="2"/>
        <charset val="204"/>
      </rPr>
      <t xml:space="preserve">
Муниципальная программа </t>
    </r>
    <r>
      <rPr>
        <sz val="12"/>
        <rFont val="Arial"/>
        <family val="2"/>
        <charset val="204"/>
      </rPr>
      <t xml:space="preserve">Рузского городского округа </t>
    </r>
    <r>
      <rPr>
        <sz val="12"/>
        <color theme="1"/>
        <rFont val="Arial"/>
        <family val="2"/>
        <charset val="204"/>
      </rPr>
      <t>«Развитие физической культуры и спорта, формирование здорового образа жизни населения в Рузском городском округе на 2018-2022 годы» (далее – Муниципальная программа) разработана во исполнение постановления Постановление Главы Рузского городского округа  от 08.11.2017 № 2504 «Об утверждении Порядка разработки и реализации муниципальных программ Рузского городского округа»  
Постановление Главы Рузского городского округа от 11.09.2017 №1566  «О Перечне муниципальных программ Рузского городского округа, действующих с 01.01.2018 года» (в редакции Постановления от 03.11.2017 г. № 2479)
Муниципальная программа является  продолжением, муниципальной</t>
    </r>
    <r>
      <rPr>
        <sz val="12"/>
        <color rgb="FF00B0F0"/>
        <rFont val="Arial"/>
        <family val="2"/>
        <charset val="204"/>
      </rPr>
      <t xml:space="preserve"> </t>
    </r>
    <r>
      <rPr>
        <sz val="12"/>
        <rFont val="Arial"/>
        <family val="2"/>
        <charset val="204"/>
      </rPr>
      <t>программы Рузского муниципального района «Развитие физической культуры и спорта в Рузском муниципальном районе на 2015-2019 годы».</t>
    </r>
    <r>
      <rPr>
        <sz val="12"/>
        <color theme="1"/>
        <rFont val="Arial"/>
        <family val="2"/>
        <charset val="204"/>
      </rPr>
      <t xml:space="preserve">
Цели муниципальной политики в областях реализации Муниципальной программы (физическая культура и спорт) определены в Концепции долгосрочного социально-экономического развития Российской Федерации на период до 2020 года, утвержденной распоряжением Правительства Российской Федерации от 17.11.2008 № 1662-р,  а также в ряде иных нормативных правовых актах Российской Федерации и Московской области: Федеральном законе от 04.12.2007 № 329-ФЗ «О физической культуре и спорте в Российской Федерации»,  Законе Московской области № 226/2008-ОЗ «О физической культуре и спорте в Московской области».
В целом к числу приоритетных направлений развития физической культуры и спорта следует отнести:
- вовлечение граждан, прежде всего детей и молодежи, в регулярные занятия физической культурой и спортом;
- повышение количества и доступности объектов спорта, в том числе для лиц с ограниченными возможностями здоровья и инвалидов; установка ограждений, приобретение основных средств для футбольного поля;
- усиление конкурентоспособности районного спорта на областных соревнованиях. 
В связи с разнонаправленностью приоритетных направлений Муниципальной программы возникла необходимость выделения отдельных структурных компонентов (подпрограмм), выступающих гибкими управленческими инструментами реализации Муниципальной программы.
Муниципальная программа включает в себя 3 подпрограммы, достижение целей и решение задач которых будет способствовать выполнению интегрированных целей муниципальной программы.</t>
    </r>
  </si>
  <si>
    <r>
      <t xml:space="preserve">10. Контроль и отчетность при реализации муниципальной программы.                                                                                                                                                                                                                                              </t>
    </r>
    <r>
      <rPr>
        <sz val="12"/>
        <color theme="1"/>
        <rFont val="Arial"/>
        <family val="2"/>
        <charset val="204"/>
      </rPr>
      <t xml:space="preserve">   Контроль за реализацией программы осуществляется в соответствии с разделом, Контроль за реализацией программы, Порядка разработки и реализации муниципальных программ Рузского  городского твержденного Постановлением Главы Рузского Городского Округа от 08.11.2017.№ 2504.
</t>
    </r>
  </si>
  <si>
    <r>
      <t xml:space="preserve">«Создание условий для развития физической культуры и спорта»
</t>
    </r>
    <r>
      <rPr>
        <b/>
        <sz val="10"/>
        <color theme="1"/>
        <rFont val="Arial"/>
        <family val="2"/>
        <charset val="204"/>
      </rPr>
      <t xml:space="preserve">
</t>
    </r>
    <r>
      <rPr>
        <b/>
        <sz val="10"/>
        <rFont val="Arial"/>
        <family val="2"/>
        <charset val="204"/>
      </rPr>
      <t/>
    </r>
  </si>
  <si>
    <t>Проведение официальных массовых физкультурных и спортивных мероприятий  среди различных групп, согласно утвержденному календарному плану на год.</t>
  </si>
  <si>
    <t>Выполнение муниципального задания МБУ в установленных объемах, без нарушения  и с отсутствием обоснованных жалоб со стороны потребителей услуг</t>
  </si>
  <si>
    <t>Проведение мероприятий на подготовку к отопительному сезону.</t>
  </si>
  <si>
    <t>2.3.</t>
  </si>
  <si>
    <t>Затраты на оплату труда с начислениями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работы,ФОТ оплаты труда за счет бюджета РГО, с учетом действующего Положения об оплате труда работников Учреждения 211-35 680,6; 213-15 437,7</t>
  </si>
  <si>
    <t xml:space="preserve">Затраты на оплату труда-20 750,0 с начислениями--6 266,5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работников Учреждения
</t>
  </si>
  <si>
    <t xml:space="preserve">Расчитывается по колличеству сотрудников не прошедших переподготовку, в соответствии с календарным планом обучения. </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</si>
  <si>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вмуниципальную собственность (Зос) рассчитываются по формуле:
Зос = Зобор + Зпмеб + Зкс,
где: Зобор - затраты на приобретение (спортивного) оборудования- 4000,0;
Зпмеб - затраты на приобретение мебели -2000,0;
Зск - приобретение снаряжение - 420,0 . 
</t>
  </si>
  <si>
    <t>Расчитывается по колличеству тренеров не прошедших переподготовку, в соответствии с календарным планом обучения.</t>
  </si>
  <si>
    <t xml:space="preserve">Объем финансирования рассчитывается исходя из количества инструкторов необходимым прохождение медицинского осмотра по графику, а также специальной оценки труда по средней цене  КП и  заключения контрактов. </t>
  </si>
  <si>
    <t xml:space="preserve">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утеплпния окон и дверей; замена внутренних входных дверей; замена кранов; проверка вентеляционных каналов. </t>
  </si>
  <si>
    <t xml:space="preserve">Затраты на приобретение материальных запасов- канцелярских товаров, хоз товаров и особо ценного движимого имущества, потребляемых (используемых) в процессе выполнения работы с учетом срока полезного использования, определяются исходя из фактических объемов потребления материальных запасов за прошлые годы в натуральном или стоимостном выражении. Включают в себя затраты на приобретение материальных запасов, непосредственно используемых для выполнения работ.Приобретение краски, линолиума, кистей, сухих смесей для выполнения ремонта подвального помещения собственными силами.
</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</si>
  <si>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</si>
  <si>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</si>
  <si>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 xml:space="preserve">Сфмп = Стр+Синв+ Ссуд + Сн.атр+Сна+Си+Аф+Бт+Сэк+Цв+П, где
Сфмп – стоимость проведения комплексных, спортивно-массовых мероприятий среди разных слоев населения Рузского городского округа по видам спорта и участия спортсменов района в соревнованиях различного уровня; 
Ссуд – стоимость оплаты работы судейского и обслуживающего персонала; Стр – стоимость проезда-700,0; Спр – стоимость питания; Сн.атр – стоимость наградной атрибутики; Синв – стоимость спортивного  инвентаря; Услуги скорой помощи; Биотуалет; Ареда; Озвучка; Афиши; Контрольные браслеты;Цветы; Призы; Экипировка.                 
</t>
  </si>
  <si>
    <t xml:space="preserve">Затраты на оплату труда- 3 814,3  с начислениями -1149,7 выплаты по оплате труда работников, непосредственно связанных с выполнением работы, иные выплаты персоналу учреждений  за исключением фонда оплаты труда- 1,2 ,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сотрудников Комитета.
</t>
  </si>
  <si>
    <t xml:space="preserve">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(в том числе затраты на арендные платежи), определяются исходя из фактических объемов потребления материальных запасов за прошлые годы в натуральном или стоимостном выражении с учетом государственных стандартов, методических указаний и рекомендаций и включают в себя затраты на приобретение материальных запасов, непосредственно используемых для выполнения работ. Приобретение ГСМ, канцелярских и хозяйственных товаров.
</t>
  </si>
  <si>
    <t>Приложение к Постановлению Администрации Рузского городского округа</t>
  </si>
  <si>
    <t>от "___"____________2018 № _________</t>
  </si>
  <si>
    <t xml:space="preserve">В состав затрат на содержание объектов недвижимого имущества входят: приобретение услуг и  использование местной, междугородней и международной телефонной связи, услуги по сбору, транспортировки и  размещению отходов 4-5 классов опасности. 
</t>
  </si>
  <si>
    <t>1.12</t>
  </si>
  <si>
    <r>
      <rPr>
        <b/>
        <sz val="10"/>
        <color theme="1"/>
        <rFont val="Arial"/>
        <family val="2"/>
        <charset val="204"/>
      </rPr>
      <t>Мероприятие 2.3.</t>
    </r>
    <r>
      <rPr>
        <sz val="10"/>
        <color theme="1"/>
        <rFont val="Arial"/>
        <family val="2"/>
        <charset val="204"/>
      </rPr>
      <t xml:space="preserve">  Капитальный ремонт и приобретение оборудования для оснащения плоскостных спортивных сооружений в Рузском городском округе</t>
    </r>
  </si>
  <si>
    <t xml:space="preserve"> Капитальный ремонт и приобретение оборудования для оснащения плоскостных спортивных сооружений поселок Тучково; поселок Космодемьянский</t>
  </si>
  <si>
    <r>
      <t xml:space="preserve">Мероприятие 2.3.  </t>
    </r>
    <r>
      <rPr>
        <sz val="10"/>
        <color theme="1"/>
        <rFont val="Arial"/>
        <family val="2"/>
        <charset val="204"/>
      </rPr>
      <t>Капитальный ремонт и приобретение оборудования для оснащения плоскостных спортивных сооружений в Рузском городском округе</t>
    </r>
  </si>
  <si>
    <r>
      <t xml:space="preserve">Мероприятие 2.1.
</t>
    </r>
    <r>
      <rPr>
        <sz val="10"/>
        <color theme="1"/>
        <rFont val="Arial"/>
        <family val="2"/>
        <charset val="204"/>
      </rPr>
      <t>Ввод в эксплуатацию физкультурно-оздоровительных комплексов и плоскостных сооружений</t>
    </r>
  </si>
  <si>
    <r>
      <rPr>
        <b/>
        <sz val="10"/>
        <color theme="1"/>
        <rFont val="Arial"/>
        <family val="2"/>
        <charset val="204"/>
      </rPr>
      <t>Мероприятие 1.13.</t>
    </r>
    <r>
      <rPr>
        <sz val="10"/>
        <color theme="1"/>
        <rFont val="Arial"/>
        <family val="2"/>
        <charset val="204"/>
      </rPr>
      <t xml:space="preserve">
Приобретение строительных материалов</t>
    </r>
  </si>
  <si>
    <r>
      <t xml:space="preserve">Мероприятие 1.13.
</t>
    </r>
    <r>
      <rPr>
        <sz val="10"/>
        <color theme="1"/>
        <rFont val="Arial"/>
        <family val="2"/>
        <charset val="204"/>
      </rPr>
      <t>Приобретение строительных материалов</t>
    </r>
  </si>
  <si>
    <r>
      <rPr>
        <b/>
        <sz val="10"/>
        <color theme="1"/>
        <rFont val="Arial"/>
        <family val="2"/>
        <charset val="204"/>
      </rPr>
      <t>Мероприятие 1.14.</t>
    </r>
    <r>
      <rPr>
        <sz val="10"/>
        <color theme="1"/>
        <rFont val="Arial"/>
        <family val="2"/>
        <charset val="204"/>
      </rPr>
      <t xml:space="preserve">
Сертификация спортивных объектов</t>
    </r>
  </si>
  <si>
    <r>
      <rPr>
        <b/>
        <sz val="10"/>
        <color theme="1"/>
        <rFont val="Arial"/>
        <family val="2"/>
        <charset val="204"/>
      </rPr>
      <t>Мероприятие 1.15.</t>
    </r>
    <r>
      <rPr>
        <sz val="10"/>
        <color theme="1"/>
        <rFont val="Arial"/>
        <family val="2"/>
        <charset val="204"/>
      </rPr>
      <t xml:space="preserve">
Лицензирование спортивных учреждений</t>
    </r>
  </si>
  <si>
    <r>
      <t xml:space="preserve">Мероприятие 1.14.
</t>
    </r>
    <r>
      <rPr>
        <sz val="10"/>
        <color theme="1"/>
        <rFont val="Arial"/>
        <family val="2"/>
        <charset val="204"/>
      </rPr>
      <t>Сертификация спортивных объектов</t>
    </r>
  </si>
  <si>
    <r>
      <t xml:space="preserve">Мероприятие 1.15.
</t>
    </r>
    <r>
      <rPr>
        <sz val="10"/>
        <color theme="1"/>
        <rFont val="Arial"/>
        <family val="2"/>
        <charset val="204"/>
      </rPr>
      <t>Лицензирование спортивных учреждений</t>
    </r>
  </si>
  <si>
    <t>Затраты на приобретение медикаментов, по договору розничной купли-продажи, согласно Спецификации, резиновая крошка для ремонта беговой дорожки, клей для ремонта беговой дорожки, спортинвентарь, спортивные снаряды, экиперовка, мази, мази для лыж, канцтовары, хозтовары, ГСМ, масла, автозапчасти, газон, удобрение, сиденье пластиковые, запчасти и комплектующие к мото-бензотехнике, газон, удобрение, сиденья пластиковые.</t>
  </si>
  <si>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утеплпния окон и дверей; замена внутренних входных дверей; замена кранов; проверка вентеляционных каналов; ТО приборов учета тепловой энергии, промывка расходомеров.</t>
  </si>
  <si>
    <t>Объем финансирования рассчитывается исходя из количества тренеров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безопастности.</t>
  </si>
  <si>
    <t>Затраты на приобретение строительных материалов, электрики, земли, песка.</t>
  </si>
  <si>
    <t>Лицензирование медицинского кабинета.</t>
  </si>
  <si>
    <t>Затраты на сертификацию футбольного поля (включение в реестр спортивных сооружений).</t>
  </si>
  <si>
    <t xml:space="preserve">Осуществление материально-техническое обеспечение лиц, проходящих спортивную подготовку, в том числе обеспечение спортивной экипировкой, оборудованием и спортивным инвентарем,  спортивные снаряды необходимыми для прохождения спортивной подготовки, борцовский ковер, манекен, шведская стенка универсальная, весы медицинские, доска для теоретических занятий, табло для информации о заменах
</t>
  </si>
  <si>
    <t xml:space="preserve">Затраты на приобретение услуг сотовой связи,   информационно-телекоммуникационной сети "Интернет", подключение к сети интернет,  Приобретение картриджей; Приобретение компьютеров и принтеров; Гарант, програмное обеспечение, касперский, ремонт и настройка компьютеров, обслуживание сайта.
</t>
  </si>
  <si>
    <t>от "___"________________2018г. № _________</t>
  </si>
  <si>
    <t>Приобретение строительных матеиалов для благоустройства обьекта спорта</t>
  </si>
  <si>
    <t xml:space="preserve">Выполнеия  требований п.5 Статьи 37.1 Федерального закона №329-ФЗ от 4.12.2007
</t>
  </si>
  <si>
    <t xml:space="preserve">Выполнение требований п.5 Статьи 37.1 Федерального закона №329-ФЗ от 4.12.2007
</t>
  </si>
  <si>
    <t>Приобретение  (изготовление)материальных запасов,                спортивного инвентаря</t>
  </si>
  <si>
    <t>Прохождение медицинского осмотра, специальная оценка условий труда, мероприятий  направленных на улучшение условий и охраны труда, обучение по пожарно-техническому минимуму.</t>
  </si>
  <si>
    <t>1.16.</t>
  </si>
  <si>
    <t xml:space="preserve">Доля граждан, муниципального образования Московской области, занимающихся физической культурой и спортом по месту работы, в общей численности населения, занятого в экономики </t>
  </si>
  <si>
    <t>Дт - доля граждан Российской Федерации, занимающихся физической культурой и спортом по месту работы;
Чзт - численность граждан, занимающихся физической культурой и спортом по месту работы, согласно данным федерального статистического наблюдения по форме N 1-ФК;
Чнт - численность населения, занятого в экономике по данным Федеральной службы государственной статистики.</t>
  </si>
  <si>
    <t>Затраты на приобретение услуг и  использование местной, междугородней и международной телефонной связи; приобретение ГСМ; затраты на эксплуатацию и ТО систем охранной сигнализации и пожарной безопасности, оказание охранных услуг, обслуживание и ТО системы видеонаблюдения, вывоз и утилизация мусора, ТО помещения, дератизация, услуга по проведению аварийных работ, аренду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воспитанников, нанесение логотипа и номера на спортивную форму.</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</si>
  <si>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вмуниципальную собственность (Зос) рассчитываются по формуле: Зос = Зобор + Зпмеб + Зкс, где: Зобор - затраты на приобретение (спортивного) оборудования; Зпмеб - затраты на приобретение мебели; Зск - затраты на приобретение споривного инвентаря, спортивные снаряды, экипировки, спортивная форма. Затраты  на счетчики учета посетителей, буран рейдер, банер.
</t>
  </si>
  <si>
    <r>
      <rPr>
        <b/>
        <sz val="10"/>
        <color theme="1"/>
        <rFont val="Arial"/>
        <family val="2"/>
        <charset val="204"/>
      </rPr>
      <t>Мероприятие 1.1.</t>
    </r>
    <r>
      <rPr>
        <sz val="10"/>
        <color theme="1"/>
        <rFont val="Arial"/>
        <family val="2"/>
        <charset val="204"/>
      </rPr>
      <t xml:space="preserve">Проведение официальных массовых физкультурных и спортивных мероприятий  среди различных групп  населения  по  видам спорта и участие спортсменов в соревнованиях различного уровня    
</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</si>
  <si>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</si>
  <si>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</si>
  <si>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приобретения материальных запасов</t>
    </r>
  </si>
  <si>
    <t xml:space="preserve">Затраты на уплату налогов: на нагативное воздействие на окружающую среды, имущество, транспорт, землю. 
</t>
  </si>
  <si>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</si>
  <si>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 xml:space="preserve">Мероприятие 1.8.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</si>
  <si>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</si>
  <si>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1.11.</t>
    </r>
    <r>
      <rPr>
        <sz val="10"/>
        <color theme="1"/>
        <rFont val="Arial"/>
        <family val="2"/>
        <charset val="204"/>
      </rPr>
      <t xml:space="preserve"> Подготовка к отопительному сезону</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</si>
  <si>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</si>
  <si>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оплаты труда </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</si>
  <si>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
</t>
    </r>
  </si>
  <si>
    <r>
      <rPr>
        <b/>
        <sz val="10"/>
        <color theme="1"/>
        <rFont val="Arial"/>
        <family val="2"/>
        <charset val="204"/>
      </rPr>
      <t xml:space="preserve">Мероприятие 1.3.
</t>
    </r>
    <r>
      <rPr>
        <sz val="10"/>
        <color theme="1"/>
        <rFont val="Arial"/>
        <family val="2"/>
        <charset val="204"/>
      </rPr>
      <t>Обеспечение деятельности учреждений в части уплаты налогов, сборов</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</si>
  <si>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</si>
  <si>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</si>
  <si>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</si>
  <si>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1.7.</t>
    </r>
    <r>
      <rPr>
        <sz val="10"/>
        <color theme="1"/>
        <rFont val="Arial"/>
        <family val="2"/>
        <charset val="204"/>
      </rPr>
      <t xml:space="preserve">
Подготовка к отопительному сезону</t>
    </r>
  </si>
  <si>
    <r>
      <rPr>
        <b/>
        <sz val="10"/>
        <color theme="1"/>
        <rFont val="Arial"/>
        <family val="2"/>
        <charset val="204"/>
      </rPr>
      <t>Мероприятие1.8.</t>
    </r>
    <r>
      <rPr>
        <sz val="10"/>
        <color theme="1"/>
        <rFont val="Arial"/>
        <family val="2"/>
        <charset val="204"/>
      </rPr>
      <t xml:space="preserve">
Мероприятия по охране труда</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</si>
  <si>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приобретения основных средств</t>
    </r>
  </si>
  <si>
    <t>Рассчитывается как произведение количества мероприятий, требующих доставки участников к местам проведения мероприятий, в соответствии с календарным планом мероприятий на среднюю стоимость доставки на среднюю продолжительность мероприятия, организованная перевозка групп детей. ( официальные  соревнованиях РГО, муниципальные, региональные ( первенства, турниры, ЦФО, фестивали)</t>
  </si>
  <si>
    <r>
      <rPr>
        <b/>
        <sz val="10"/>
        <color theme="1"/>
        <rFont val="Arial"/>
        <family val="2"/>
        <charset val="204"/>
      </rPr>
      <t>Мероприятие 1.10.</t>
    </r>
    <r>
      <rPr>
        <sz val="10"/>
        <color theme="1"/>
        <rFont val="Arial"/>
        <family val="2"/>
        <charset val="204"/>
      </rPr>
      <t xml:space="preserve">
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</si>
  <si>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rPr>
        <b/>
        <sz val="10"/>
        <color theme="1"/>
        <rFont val="Arial"/>
        <family val="2"/>
        <charset val="204"/>
      </rPr>
      <t>Мероприятие 1.11.</t>
    </r>
    <r>
      <rPr>
        <sz val="10"/>
        <color theme="1"/>
        <rFont val="Arial"/>
        <family val="2"/>
        <charset val="204"/>
      </rPr>
      <t xml:space="preserve">
Обеспечение спортивным инвентарем, оборудованием и экипировкой</t>
    </r>
  </si>
  <si>
    <r>
      <rPr>
        <b/>
        <sz val="10"/>
        <color theme="1"/>
        <rFont val="Arial"/>
        <family val="2"/>
        <charset val="204"/>
      </rPr>
      <t>Мероприятие 1.12.</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</si>
  <si>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</si>
  <si>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</si>
  <si>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расходов на текущее содержание</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</si>
  <si>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</si>
  <si>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</si>
  <si>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
</t>
    </r>
  </si>
  <si>
    <r>
      <rPr>
        <b/>
        <sz val="10"/>
        <color theme="1"/>
        <rFont val="Arial"/>
        <family val="2"/>
        <charset val="204"/>
      </rPr>
      <t>Мероприятие 1.8.</t>
    </r>
    <r>
      <rPr>
        <sz val="10"/>
        <color theme="1"/>
        <rFont val="Arial"/>
        <family val="2"/>
        <charset val="204"/>
      </rPr>
      <t xml:space="preserve">
Обеспечение деятельности учреждений в части  обучения и повышения квалификации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</si>
  <si>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приобретения основных средств</t>
    </r>
  </si>
  <si>
    <r>
      <rPr>
        <b/>
        <sz val="10"/>
        <color theme="1"/>
        <rFont val="Arial"/>
        <family val="2"/>
        <charset val="204"/>
      </rPr>
      <t>Мероприятие 1.10.</t>
    </r>
    <r>
      <rPr>
        <sz val="10"/>
        <color theme="1"/>
        <rFont val="Arial"/>
        <family val="2"/>
        <charset val="204"/>
      </rPr>
      <t xml:space="preserve"> Мероприятия по охране труда</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</si>
  <si>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</si>
  <si>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</si>
  <si>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1.5.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</si>
  <si>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 xml:space="preserve">Обеспечение деятельности учреждений в части расходов на текущее содержание </t>
    </r>
  </si>
  <si>
    <r>
      <t xml:space="preserve">Мероприятие 1.7. </t>
    </r>
    <r>
      <rPr>
        <sz val="10"/>
        <color theme="1"/>
        <rFont val="Arial"/>
        <family val="2"/>
        <charset val="204"/>
      </rPr>
      <t xml:space="preserve"> Обеспечение деятельности учреждений в части приобретения материальных запасов</t>
    </r>
  </si>
  <si>
    <r>
      <t>Мероприятие 1.8.</t>
    </r>
    <r>
      <rPr>
        <sz val="10"/>
        <color theme="1"/>
        <rFont val="Arial"/>
        <family val="2"/>
        <charset val="204"/>
      </rPr>
      <t xml:space="preserve"> Обеспечение деятельности учреждений в части приобретения основных средств</t>
    </r>
  </si>
  <si>
    <r>
      <t xml:space="preserve">Мероприятие 1.9. </t>
    </r>
    <r>
      <rPr>
        <sz val="10"/>
        <color theme="1"/>
        <rFont val="Arial"/>
        <family val="2"/>
        <charset val="204"/>
      </rPr>
      <t>Обеспечение деятельности учреждений в части  обучения и повышения квалификации</t>
    </r>
  </si>
  <si>
    <r>
      <t xml:space="preserve">Мероприятие 1.10. </t>
    </r>
    <r>
      <rPr>
        <sz val="10"/>
        <color theme="1"/>
        <rFont val="Arial"/>
        <family val="2"/>
        <charset val="204"/>
      </rPr>
      <t>Мероприятия по охране труда</t>
    </r>
  </si>
  <si>
    <r>
      <t xml:space="preserve">Мероприятие 1.11. </t>
    </r>
    <r>
      <rPr>
        <sz val="10"/>
        <color theme="1"/>
        <rFont val="Arial"/>
        <family val="2"/>
        <charset val="204"/>
      </rPr>
      <t xml:space="preserve">Подготовка к отопительному сезону </t>
    </r>
  </si>
  <si>
    <r>
      <rPr>
        <b/>
        <sz val="10"/>
        <color theme="1"/>
        <rFont val="Arial"/>
        <family val="2"/>
        <charset val="204"/>
      </rPr>
      <t>Мероприятие 2.2.</t>
    </r>
    <r>
      <rPr>
        <sz val="10"/>
        <color theme="1"/>
        <rFont val="Arial"/>
        <family val="2"/>
        <charset val="204"/>
      </rPr>
      <t xml:space="preserve">  Выполнение Государственнай программы Московской области "Спорт Подмосковья": капитальный ремонт и приобретение оборудования для оснащения.</t>
    </r>
  </si>
  <si>
    <r>
      <t xml:space="preserve">Мероприятие 2.2.  </t>
    </r>
    <r>
      <rPr>
        <sz val="10"/>
        <color theme="1"/>
        <rFont val="Arial"/>
        <family val="2"/>
        <charset val="204"/>
      </rPr>
      <t>Выполнение Государственнай программы Московской области "Спорт Подмосковья": капитальный ремонт и приобретение оборудования для оснащения.</t>
    </r>
  </si>
  <si>
    <r>
      <t xml:space="preserve">Мероприятие 1.2.
</t>
    </r>
    <r>
      <rPr>
        <sz val="10"/>
        <color theme="1"/>
        <rFont val="Arial"/>
        <family val="2"/>
        <charset val="204"/>
      </rPr>
      <t>Обеспечение деятельности учреждений в части оплаты коммунальных услуг</t>
    </r>
  </si>
  <si>
    <r>
      <t xml:space="preserve">Мероприятие 1.3.
</t>
    </r>
    <r>
      <rPr>
        <sz val="10"/>
        <color theme="1"/>
        <rFont val="Arial"/>
        <family val="2"/>
        <charset val="204"/>
      </rPr>
      <t>Обеспечение деятельности учреждений в части уплаты налогов, сборов</t>
    </r>
    <r>
      <rPr>
        <b/>
        <sz val="10"/>
        <color theme="1"/>
        <rFont val="Arial"/>
        <family val="2"/>
        <charset val="204"/>
      </rPr>
      <t xml:space="preserve">
</t>
    </r>
  </si>
  <si>
    <r>
      <t xml:space="preserve">Мероприятие 1.4.
</t>
    </r>
    <r>
      <rPr>
        <sz val="10"/>
        <color theme="1"/>
        <rFont val="Arial"/>
        <family val="2"/>
        <charset val="204"/>
      </rPr>
      <t>Обеспечение деятельности учреждений в части расходов на текущее содержание</t>
    </r>
    <r>
      <rPr>
        <b/>
        <sz val="10"/>
        <color theme="1"/>
        <rFont val="Arial"/>
        <family val="2"/>
        <charset val="204"/>
      </rPr>
      <t xml:space="preserve">
</t>
    </r>
  </si>
  <si>
    <r>
      <t xml:space="preserve">Мероприятие 1.5.
</t>
    </r>
    <r>
      <rPr>
        <sz val="10"/>
        <color theme="1"/>
        <rFont val="Arial"/>
        <family val="2"/>
        <charset val="204"/>
      </rPr>
      <t>Обеспечение деятельности учреждений в части приобретения материальных запасов</t>
    </r>
  </si>
  <si>
    <r>
      <t xml:space="preserve">Мероприятие 1.6.
</t>
    </r>
    <r>
      <rPr>
        <sz val="10"/>
        <color theme="1"/>
        <rFont val="Arial"/>
        <family val="2"/>
        <charset val="204"/>
      </rPr>
      <t>Обеспечение деятельности учреждений в части  обучения и повышения квалификации</t>
    </r>
  </si>
  <si>
    <r>
      <t xml:space="preserve">Мероприятие1.8.
</t>
    </r>
    <r>
      <rPr>
        <sz val="10"/>
        <color theme="1"/>
        <rFont val="Arial"/>
        <family val="2"/>
        <charset val="204"/>
      </rPr>
      <t>Подготовка к отопительному сезону</t>
    </r>
  </si>
  <si>
    <r>
      <t xml:space="preserve">Мероприятие 1.9.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</si>
  <si>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 xml:space="preserve">Мероприятие 1.10.
</t>
    </r>
    <r>
      <rPr>
        <sz val="10"/>
        <color theme="1"/>
        <rFont val="Arial"/>
        <family val="2"/>
        <charset val="204"/>
      </rPr>
      <t>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</si>
  <si>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</si>
  <si>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t xml:space="preserve">Мероприятие 1.3.
</t>
    </r>
    <r>
      <rPr>
        <sz val="10"/>
        <color theme="1"/>
        <rFont val="Arial"/>
        <family val="2"/>
        <charset val="204"/>
      </rPr>
      <t>Обеспечение деятельности учреждений в части расходов на текущее содержание</t>
    </r>
  </si>
  <si>
    <r>
      <t xml:space="preserve">Мероприятие 1.4.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</si>
  <si>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Обеспечение деятельности учреждений в части приобретения основных средств</t>
    </r>
  </si>
  <si>
    <r>
      <t xml:space="preserve">Мероприятие 1.7.
</t>
    </r>
    <r>
      <rPr>
        <sz val="10"/>
        <color theme="1"/>
        <rFont val="Arial"/>
        <family val="2"/>
        <charset val="204"/>
      </rPr>
      <t xml:space="preserve">Обеспечение деятельности учреждений в части расходов на информационно-коммуникационные технологии
</t>
    </r>
  </si>
  <si>
    <r>
      <t xml:space="preserve">Мероприятие 1.8.
</t>
    </r>
    <r>
      <rPr>
        <sz val="10"/>
        <color theme="1"/>
        <rFont val="Arial"/>
        <family val="2"/>
        <charset val="204"/>
      </rPr>
      <t xml:space="preserve">Обеспечение деятельности учреждений в части  обучения и повышения квалификации
</t>
    </r>
  </si>
  <si>
    <t xml:space="preserve">Центр тестирования осуществляет материально-техническое обеспечение участников тестирования, обеспечение спортивным оборудованием и инвентарем, необходимыми для прохождения тестирования 
Стоимость оборудования для центра тестирования ГТО; Спортивный инвентарь, экипировка, спортивные снаряды;
</t>
  </si>
  <si>
    <t xml:space="preserve">Затраты на приобретение услуг сотовой связи, обслуживание сайта,   информационно-телекоммуникационной сети "Интернет", подключение к сети интернет,  Приобретение картриджей; Приобретение компьютеров и принтеров; Гарант, програмное обеспечение, касперский, ремонт и настройка компьютеров.
</t>
  </si>
  <si>
    <t xml:space="preserve">Информационно-телекоммуникационной сети "Интернет", Обслуживание сайта, Система "Кадры", Обслуживание компьютерной техники, приобретние картриджей.
</t>
  </si>
  <si>
    <t xml:space="preserve">Затраты на приобретение услуг и  использование местной, междугородней и международной телефонной связи; обслуживание тепловых счетчиков, затраты на эксплуатацию систем охранной сигнализации и пожарной безопасности, обслуживание системы  видеонаблюдения; вывоз мусора. На аренду недвижимого имущества, перевозка детей-пассажиров,поставка товара (датчики уровня жидкостей бассейна), публикация в журнале "Вестник государственной регистрации".
</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</si>
  <si>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 муниципальную собственность (Зос) рассчитываются по формуле: Зос = Зобор + Зпмеб + Зкс, где: Зобор - затраты на приобретение (спортивного) оборудования, экиперовка, спортивные снаряды; Зпмеб - затраты на приобретение мебели ; Зск - затраты на приобретение электрического оборудования . 
</t>
  </si>
  <si>
    <t xml:space="preserve">К муниципальной программе  «Развитие физической культуры и спорта, формирование здорового образа жизни населения в Рузском городском округе»  на 2018-2022 годы
</t>
  </si>
  <si>
    <t>Администрации Рузского городского округа</t>
  </si>
  <si>
    <t xml:space="preserve">Мероприятие 1.1.Проведение официальных массовых физкультурных и спортивных мероприятий  среди различных групп  населения  по  видам спорта и участие спортсменов в соревнованиях различного уровня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</si>
</sst>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x14ac:knownFonts="1">
    <font>
      <sz val="11"/>
      <color theme="1"/>
      <name val="Calibri"/>
      <family val="2"/>
      <scheme val="minor"/>
    </font>
    <font>
      <b/>
      <sz val="16"/>
      <color theme="1"/>
      <name val="Arial"/>
      <family val="2"/>
      <charset val="204"/>
    </font>
    <font>
      <b/>
      <sz val="13"/>
      <color theme="1"/>
      <name val="Arial"/>
      <family val="2"/>
      <charset val="204"/>
    </font>
    <font>
      <sz val="12"/>
      <color theme="1"/>
      <name val="Arial"/>
      <family val="2"/>
      <charset val="204"/>
    </font>
    <font>
      <b/>
      <sz val="12"/>
      <color theme="1"/>
      <name val="Arial"/>
      <family val="2"/>
      <charset val="204"/>
    </font>
    <font>
      <sz val="12"/>
      <color rgb="FF000000"/>
      <name val="Arial"/>
      <family val="2"/>
      <charset val="204"/>
    </font>
    <font>
      <b/>
      <sz val="12"/>
      <color rgb="FF000000"/>
      <name val="Arial"/>
      <family val="2"/>
      <charset val="204"/>
    </font>
    <font>
      <b/>
      <sz val="12"/>
      <name val="Arial"/>
      <family val="2"/>
      <charset val="204"/>
    </font>
    <font>
      <sz val="12"/>
      <name val="Arial"/>
      <family val="2"/>
      <charset val="204"/>
    </font>
    <font>
      <b/>
      <u/>
      <sz val="12"/>
      <color theme="1"/>
      <name val="Arial"/>
      <family val="2"/>
      <charset val="204"/>
    </font>
    <font>
      <sz val="10"/>
      <color theme="1"/>
      <name val="Arial"/>
      <family val="2"/>
      <charset val="204"/>
    </font>
    <font>
      <sz val="11"/>
      <color theme="1"/>
      <name val="Arial"/>
      <family val="2"/>
      <charset val="204"/>
    </font>
    <font>
      <b/>
      <sz val="10"/>
      <color theme="1"/>
      <name val="Arial"/>
      <family val="2"/>
      <charset val="204"/>
    </font>
    <font>
      <sz val="10"/>
      <color rgb="FF000000"/>
      <name val="Arial"/>
      <family val="2"/>
      <charset val="204"/>
    </font>
    <font>
      <sz val="10"/>
      <name val="Arial"/>
      <family val="2"/>
      <charset val="204"/>
    </font>
    <font>
      <sz val="11"/>
      <name val="Arial"/>
      <family val="2"/>
      <charset val="204"/>
    </font>
    <font>
      <b/>
      <sz val="10"/>
      <name val="Arial"/>
      <family val="2"/>
      <charset val="204"/>
    </font>
    <font>
      <sz val="8"/>
      <color theme="1"/>
      <name val="Arial"/>
      <family val="2"/>
      <charset val="204"/>
    </font>
    <font>
      <b/>
      <sz val="11"/>
      <color theme="1"/>
      <name val="Arial"/>
      <family val="2"/>
      <charset val="204"/>
    </font>
    <font>
      <sz val="12"/>
      <color rgb="FF00B0F0"/>
      <name val="Arial"/>
      <family val="2"/>
      <charset val="204"/>
    </font>
    <font>
      <b/>
      <sz val="16"/>
      <name val="Arial"/>
      <family val="2"/>
      <charset val="204"/>
    </font>
    <font>
      <sz val="9"/>
      <color theme="1"/>
      <name val="Arial"/>
      <family val="2"/>
      <charset val="204"/>
    </font>
    <font>
      <i/>
      <sz val="10"/>
      <color theme="1"/>
      <name val="Arial"/>
      <family val="2"/>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344">
    <xf numFmtId="0" fontId="0" fillId="0" borderId="0" xfId="0"/>
    <xf numFmtId="0" fontId="3" fillId="0" borderId="0" xfId="0" applyFont="1"/>
    <xf numFmtId="0" fontId="7" fillId="3" borderId="1" xfId="0" applyFont="1" applyFill="1" applyBorder="1" applyAlignment="1">
      <alignment horizontal="left" vertical="center" wrapText="1"/>
    </xf>
    <xf numFmtId="165" fontId="8" fillId="3"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11" fillId="0" borderId="0" xfId="0" applyFont="1"/>
    <xf numFmtId="0" fontId="12" fillId="0" borderId="0" xfId="0" applyFont="1"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vertical="center" wrapText="1"/>
    </xf>
    <xf numFmtId="0" fontId="11" fillId="0" borderId="0" xfId="0" applyFont="1" applyBorder="1" applyAlignment="1">
      <alignment vertical="center" wrapText="1"/>
    </xf>
    <xf numFmtId="0" fontId="13" fillId="0" borderId="4" xfId="0"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0" xfId="0" applyFont="1" applyAlignment="1">
      <alignment horizontal="right" vertical="center"/>
    </xf>
    <xf numFmtId="0" fontId="12"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0" borderId="0" xfId="0" applyFont="1"/>
    <xf numFmtId="0" fontId="14"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16" fillId="0" borderId="1" xfId="0" applyFont="1" applyBorder="1" applyAlignment="1">
      <alignment horizontal="center" vertical="center" wrapText="1"/>
    </xf>
    <xf numFmtId="165" fontId="14" fillId="0" borderId="1" xfId="0" applyNumberFormat="1" applyFont="1" applyBorder="1" applyAlignment="1">
      <alignment horizontal="center" vertical="center" wrapText="1"/>
    </xf>
    <xf numFmtId="0" fontId="15" fillId="0" borderId="0" xfId="0" applyFont="1" applyAlignment="1">
      <alignment vertical="center" wrapText="1"/>
    </xf>
    <xf numFmtId="0" fontId="15" fillId="0" borderId="0" xfId="0" applyFont="1" applyBorder="1" applyAlignment="1">
      <alignment vertical="center" wrapText="1"/>
    </xf>
    <xf numFmtId="165" fontId="11" fillId="0" borderId="0" xfId="0" applyNumberFormat="1" applyFont="1"/>
    <xf numFmtId="165" fontId="12" fillId="0" borderId="1" xfId="0" applyNumberFormat="1" applyFont="1" applyBorder="1" applyAlignment="1" applyProtection="1">
      <alignment horizontal="center" vertical="center" wrapText="1"/>
    </xf>
    <xf numFmtId="165" fontId="12" fillId="0" borderId="1" xfId="0" applyNumberFormat="1" applyFont="1" applyBorder="1" applyAlignment="1">
      <alignment horizontal="center" vertical="center" wrapText="1"/>
    </xf>
    <xf numFmtId="165" fontId="11" fillId="0" borderId="0" xfId="0" applyNumberFormat="1" applyFont="1" applyAlignment="1">
      <alignment vertical="center" wrapText="1"/>
    </xf>
    <xf numFmtId="0" fontId="12" fillId="3" borderId="1" xfId="0" applyFont="1" applyFill="1" applyBorder="1" applyAlignment="1">
      <alignment vertical="center" wrapText="1"/>
    </xf>
    <xf numFmtId="4" fontId="10" fillId="3" borderId="1" xfId="0" applyNumberFormat="1" applyFont="1" applyFill="1" applyBorder="1" applyAlignment="1">
      <alignment vertical="center" wrapText="1"/>
    </xf>
    <xf numFmtId="0" fontId="12" fillId="0" borderId="1" xfId="0" applyFont="1" applyBorder="1" applyAlignment="1">
      <alignment vertical="center" wrapText="1"/>
    </xf>
    <xf numFmtId="165" fontId="3" fillId="3"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0" fontId="12" fillId="4" borderId="1" xfId="0" applyFont="1" applyFill="1" applyBorder="1" applyAlignment="1">
      <alignment vertical="center" wrapText="1"/>
    </xf>
    <xf numFmtId="0" fontId="10" fillId="4" borderId="1" xfId="0" applyFont="1" applyFill="1" applyBorder="1" applyAlignment="1">
      <alignment vertical="center" wrapText="1"/>
    </xf>
    <xf numFmtId="0" fontId="11" fillId="3" borderId="0" xfId="0" applyFont="1" applyFill="1"/>
    <xf numFmtId="164" fontId="11" fillId="0" borderId="0" xfId="0" applyNumberFormat="1" applyFont="1"/>
    <xf numFmtId="0" fontId="12"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165" fontId="4" fillId="3" borderId="1" xfId="0" applyNumberFormat="1" applyFont="1" applyFill="1" applyBorder="1" applyAlignment="1">
      <alignment horizontal="center" vertical="center" wrapText="1"/>
    </xf>
    <xf numFmtId="0" fontId="11" fillId="3" borderId="0" xfId="0" applyFont="1" applyFill="1" applyAlignment="1">
      <alignment horizontal="left"/>
    </xf>
    <xf numFmtId="0" fontId="10" fillId="3" borderId="10" xfId="0" applyFont="1" applyFill="1" applyBorder="1" applyAlignment="1">
      <alignment vertical="center" wrapText="1"/>
    </xf>
    <xf numFmtId="0" fontId="10" fillId="2" borderId="1" xfId="0" applyFont="1" applyFill="1" applyBorder="1" applyAlignment="1">
      <alignment vertical="center" wrapText="1"/>
    </xf>
    <xf numFmtId="164" fontId="4" fillId="0" borderId="1" xfId="0" applyNumberFormat="1" applyFont="1" applyBorder="1"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xf>
    <xf numFmtId="0" fontId="10" fillId="0" borderId="1" xfId="0" applyFont="1" applyBorder="1" applyAlignment="1">
      <alignment vertical="center" wrapText="1"/>
    </xf>
    <xf numFmtId="0" fontId="12" fillId="0" borderId="1" xfId="0" applyFont="1" applyBorder="1" applyAlignment="1">
      <alignment vertical="center" wrapText="1"/>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165" fontId="4" fillId="4" borderId="1" xfId="0" applyNumberFormat="1" applyFont="1" applyFill="1" applyBorder="1" applyAlignment="1">
      <alignment horizontal="center" vertical="center" wrapText="1"/>
    </xf>
    <xf numFmtId="0" fontId="3" fillId="0" borderId="0" xfId="0" applyFont="1" applyAlignment="1">
      <alignment horizontal="left"/>
    </xf>
    <xf numFmtId="0" fontId="10" fillId="0" borderId="1" xfId="0" applyFont="1" applyBorder="1" applyAlignment="1">
      <alignment horizontal="center" vertical="center" wrapText="1"/>
    </xf>
    <xf numFmtId="0" fontId="11" fillId="0" borderId="0" xfId="0" applyFont="1" applyBorder="1" applyAlignment="1">
      <alignment vertical="center" wrapText="1"/>
    </xf>
    <xf numFmtId="0" fontId="12"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4" fillId="0" borderId="0" xfId="0" applyFont="1" applyAlignment="1">
      <alignment horizontal="right" vertical="center"/>
    </xf>
    <xf numFmtId="0" fontId="3" fillId="0" borderId="0" xfId="0" applyFont="1" applyAlignment="1">
      <alignment horizontal="center" vertical="center"/>
    </xf>
    <xf numFmtId="0" fontId="10" fillId="0" borderId="1" xfId="0" applyFont="1" applyBorder="1" applyAlignment="1">
      <alignment horizontal="center" vertical="center" wrapText="1"/>
    </xf>
    <xf numFmtId="0" fontId="3" fillId="3" borderId="0" xfId="0" applyFont="1" applyFill="1"/>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left" vertical="center" indent="15"/>
    </xf>
    <xf numFmtId="165" fontId="10"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0" fontId="17" fillId="3" borderId="11" xfId="0"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0" xfId="0" applyFont="1" applyBorder="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12" fillId="0" borderId="0" xfId="0" applyFont="1" applyAlignment="1">
      <alignment horizontal="center" vertical="center"/>
    </xf>
    <xf numFmtId="0" fontId="10" fillId="0" borderId="0" xfId="0" applyFont="1" applyAlignment="1">
      <alignment horizontal="right" vertical="center"/>
    </xf>
    <xf numFmtId="0" fontId="14" fillId="0" borderId="0" xfId="0" applyFont="1" applyAlignment="1">
      <alignment horizontal="right" vertical="center"/>
    </xf>
    <xf numFmtId="164" fontId="10"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vertical="top" wrapText="1"/>
    </xf>
    <xf numFmtId="0" fontId="4" fillId="0" borderId="0" xfId="0" applyFont="1" applyAlignment="1">
      <alignment horizontal="center" vertical="center"/>
    </xf>
    <xf numFmtId="0" fontId="10" fillId="0" borderId="1" xfId="0" applyFont="1" applyFill="1" applyBorder="1" applyAlignment="1">
      <alignment horizontal="left" vertical="center" wrapText="1"/>
    </xf>
    <xf numFmtId="0" fontId="13" fillId="0" borderId="4" xfId="0" applyFont="1" applyBorder="1" applyAlignment="1">
      <alignment horizontal="center" vertical="center" wrapText="1"/>
    </xf>
    <xf numFmtId="0" fontId="10" fillId="0" borderId="1" xfId="0" applyFont="1" applyBorder="1" applyAlignment="1">
      <alignment vertical="center"/>
    </xf>
    <xf numFmtId="0" fontId="14" fillId="0" borderId="1" xfId="0" applyFont="1" applyBorder="1" applyAlignment="1">
      <alignment vertical="center"/>
    </xf>
    <xf numFmtId="0" fontId="11" fillId="0" borderId="0" xfId="0" applyFont="1" applyBorder="1"/>
    <xf numFmtId="1" fontId="10" fillId="0" borderId="7"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4" xfId="0" applyFont="1" applyFill="1" applyBorder="1" applyAlignment="1">
      <alignment horizontal="center" vertical="center" wrapText="1"/>
    </xf>
    <xf numFmtId="3" fontId="13" fillId="0" borderId="4" xfId="0" applyNumberFormat="1" applyFont="1" applyBorder="1" applyAlignment="1">
      <alignment horizontal="center" vertical="center" wrapText="1"/>
    </xf>
    <xf numFmtId="0" fontId="13" fillId="0" borderId="4"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4" fontId="11" fillId="0" borderId="0" xfId="0" applyNumberFormat="1" applyFont="1"/>
    <xf numFmtId="165" fontId="12" fillId="0" borderId="1" xfId="0" applyNumberFormat="1" applyFont="1" applyBorder="1" applyAlignment="1">
      <alignment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left"/>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3" fillId="0" borderId="0" xfId="0" applyFont="1" applyAlignment="1">
      <alignment horizontal="left" vertical="center"/>
    </xf>
    <xf numFmtId="0" fontId="12" fillId="0" borderId="0" xfId="0" applyFont="1" applyAlignment="1">
      <alignment horizontal="left" vertical="center"/>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165" fontId="4" fillId="2" borderId="1" xfId="0" applyNumberFormat="1" applyFont="1" applyFill="1" applyBorder="1" applyAlignment="1">
      <alignment horizontal="center" vertical="center" wrapText="1"/>
    </xf>
    <xf numFmtId="165" fontId="10" fillId="0" borderId="0" xfId="0" applyNumberFormat="1" applyFont="1" applyAlignment="1">
      <alignment horizontal="right" vertical="center"/>
    </xf>
    <xf numFmtId="3" fontId="1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10" fillId="0" borderId="0" xfId="0" applyFont="1" applyAlignment="1">
      <alignment horizontal="right"/>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11" xfId="0" applyNumberFormat="1" applyFont="1" applyBorder="1" applyAlignment="1">
      <alignment horizontal="center" vertical="center" wrapText="1"/>
    </xf>
    <xf numFmtId="0" fontId="13" fillId="0" borderId="1" xfId="0" applyFont="1" applyFill="1" applyBorder="1" applyAlignment="1">
      <alignment horizontal="left" vertical="center" wrapText="1"/>
    </xf>
    <xf numFmtId="165" fontId="12"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0" xfId="0" applyFont="1" applyFill="1"/>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10" fillId="0" borderId="1" xfId="0" applyFont="1" applyBorder="1" applyAlignment="1">
      <alignment vertical="top" wrapText="1"/>
    </xf>
    <xf numFmtId="165" fontId="3"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165" fontId="4" fillId="0" borderId="1" xfId="0" applyNumberFormat="1" applyFont="1" applyFill="1" applyBorder="1" applyAlignment="1">
      <alignment horizontal="center" vertical="center" wrapText="1"/>
    </xf>
    <xf numFmtId="0" fontId="10" fillId="0" borderId="11" xfId="0" applyFont="1" applyFill="1" applyBorder="1" applyAlignment="1">
      <alignment vertical="center" wrapText="1"/>
    </xf>
    <xf numFmtId="165" fontId="3" fillId="0" borderId="11" xfId="0" applyNumberFormat="1" applyFont="1" applyFill="1" applyBorder="1" applyAlignment="1">
      <alignment horizontal="center" vertical="center" wrapText="1"/>
    </xf>
    <xf numFmtId="165" fontId="18"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11" fillId="0" borderId="0" xfId="0" applyNumberFormat="1" applyFont="1" applyFill="1"/>
    <xf numFmtId="0" fontId="17" fillId="0" borderId="1" xfId="0" applyFont="1" applyFill="1" applyBorder="1" applyAlignment="1">
      <alignment vertical="center" wrapText="1"/>
    </xf>
    <xf numFmtId="0" fontId="17" fillId="4" borderId="1" xfId="0" applyFont="1" applyFill="1" applyBorder="1" applyAlignment="1">
      <alignment vertical="center"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0" fontId="3" fillId="0" borderId="0" xfId="0" applyFont="1" applyBorder="1" applyAlignment="1">
      <alignment horizontal="left" vertical="top"/>
    </xf>
    <xf numFmtId="0" fontId="4" fillId="0" borderId="0" xfId="0" applyFont="1" applyBorder="1" applyAlignment="1">
      <alignment horizontal="left" vertical="top" wrapText="1"/>
    </xf>
    <xf numFmtId="0" fontId="3" fillId="3" borderId="0" xfId="0" applyFont="1"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0" xfId="0" applyFont="1" applyFill="1" applyAlignment="1">
      <alignment horizontal="center" vertical="center"/>
    </xf>
    <xf numFmtId="0" fontId="20" fillId="0" borderId="0" xfId="0" applyFont="1" applyFill="1" applyAlignment="1">
      <alignment horizontal="center" vertical="center"/>
    </xf>
    <xf numFmtId="0" fontId="7" fillId="0" borderId="0" xfId="0" applyFont="1" applyAlignment="1">
      <alignment horizontal="center" vertical="center"/>
    </xf>
    <xf numFmtId="0" fontId="1" fillId="0" borderId="0" xfId="0" applyFont="1" applyFill="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center"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10" fillId="0" borderId="0" xfId="0" applyFont="1" applyAlignment="1">
      <alignment horizontal="right" vertical="center"/>
    </xf>
    <xf numFmtId="0" fontId="14" fillId="0" borderId="0" xfId="0" applyFont="1" applyAlignment="1">
      <alignment horizontal="right" vertical="center"/>
    </xf>
    <xf numFmtId="0" fontId="3" fillId="0" borderId="0" xfId="0" applyFont="1" applyFill="1" applyAlignment="1">
      <alignment horizontal="left"/>
    </xf>
    <xf numFmtId="0" fontId="8" fillId="0" borderId="0" xfId="0" applyFont="1" applyFill="1" applyAlignment="1">
      <alignment horizontal="left"/>
    </xf>
    <xf numFmtId="0" fontId="4" fillId="0" borderId="7" xfId="0" applyFont="1" applyBorder="1" applyAlignment="1">
      <alignment horizontal="center" vertical="center" wrapText="1"/>
    </xf>
    <xf numFmtId="0" fontId="11" fillId="0" borderId="8" xfId="0" applyFont="1" applyBorder="1"/>
    <xf numFmtId="0" fontId="11" fillId="0" borderId="9" xfId="0" applyFont="1" applyBorder="1"/>
    <xf numFmtId="0" fontId="16" fillId="0" borderId="0" xfId="0" applyFont="1" applyAlignment="1">
      <alignment horizontal="center" vertical="center"/>
    </xf>
    <xf numFmtId="0" fontId="12" fillId="0" borderId="0" xfId="0" applyFont="1" applyAlignment="1">
      <alignment horizontal="center" vertical="center"/>
    </xf>
    <xf numFmtId="4" fontId="10" fillId="0" borderId="11" xfId="0" applyNumberFormat="1" applyFont="1" applyBorder="1" applyAlignment="1">
      <alignment horizontal="center" vertical="top" wrapText="1"/>
    </xf>
    <xf numFmtId="4" fontId="10" fillId="0" borderId="12" xfId="0" applyNumberFormat="1" applyFont="1" applyBorder="1" applyAlignment="1">
      <alignment horizontal="center" vertical="top"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0" xfId="0" applyFont="1" applyBorder="1" applyAlignment="1">
      <alignment horizontal="center" vertical="top"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0" fillId="0" borderId="1" xfId="0" applyFont="1" applyBorder="1" applyAlignment="1">
      <alignment horizontal="left" vertical="top" wrapText="1"/>
    </xf>
    <xf numFmtId="0" fontId="12" fillId="0" borderId="0" xfId="0" applyFont="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 xfId="0" applyFont="1" applyFill="1" applyBorder="1" applyAlignment="1">
      <alignment horizontal="left" vertical="top"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0" fillId="0" borderId="1" xfId="0" applyFont="1" applyBorder="1" applyAlignment="1">
      <alignment horizontal="center" vertical="top" wrapText="1"/>
    </xf>
    <xf numFmtId="0" fontId="10" fillId="0" borderId="1" xfId="0" applyFont="1" applyBorder="1" applyAlignment="1">
      <alignment horizontal="left" vertical="top"/>
    </xf>
    <xf numFmtId="0" fontId="16" fillId="0" borderId="0" xfId="0" applyFont="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Border="1" applyAlignment="1">
      <alignment horizontal="center" vertical="center" wrapText="1"/>
    </xf>
    <xf numFmtId="0" fontId="12"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0" fillId="0" borderId="11" xfId="0" applyFont="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Fill="1" applyBorder="1" applyAlignment="1">
      <alignment horizontal="left" vertical="center" wrapText="1"/>
    </xf>
    <xf numFmtId="165" fontId="12" fillId="0" borderId="11" xfId="0" applyNumberFormat="1" applyFont="1" applyBorder="1" applyAlignment="1">
      <alignment horizontal="center" vertical="center" wrapText="1"/>
    </xf>
    <xf numFmtId="165" fontId="12" fillId="0" borderId="12" xfId="0" applyNumberFormat="1" applyFont="1" applyBorder="1" applyAlignment="1">
      <alignment horizontal="center" vertical="center" wrapText="1"/>
    </xf>
    <xf numFmtId="0" fontId="12" fillId="5"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49" fontId="10" fillId="0" borderId="1" xfId="0" applyNumberFormat="1" applyFont="1" applyBorder="1" applyAlignment="1">
      <alignment horizontal="left" vertical="center" wrapText="1"/>
    </xf>
    <xf numFmtId="0" fontId="12"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1" xfId="0" applyFont="1" applyBorder="1" applyAlignment="1">
      <alignment vertical="center" wrapText="1"/>
    </xf>
    <xf numFmtId="0" fontId="10" fillId="0" borderId="5" xfId="0" applyFont="1" applyBorder="1" applyAlignment="1">
      <alignment horizontal="lef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22" fillId="3" borderId="14"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10" fillId="0" borderId="0" xfId="0" applyFont="1" applyAlignment="1">
      <alignment horizontal="right"/>
    </xf>
    <xf numFmtId="0" fontId="10" fillId="0" borderId="0" xfId="0" applyFont="1" applyAlignment="1">
      <alignment horizontal="right" wrapText="1"/>
    </xf>
    <xf numFmtId="0" fontId="12" fillId="0" borderId="5" xfId="0" applyFont="1" applyBorder="1" applyAlignment="1">
      <alignment horizontal="left"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1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0" xfId="0" applyFont="1" applyFill="1" applyBorder="1" applyAlignment="1">
      <alignment horizontal="left" vertical="top" wrapText="1"/>
    </xf>
    <xf numFmtId="4" fontId="10" fillId="0" borderId="11" xfId="0" applyNumberFormat="1" applyFont="1" applyFill="1" applyBorder="1" applyAlignment="1">
      <alignment horizontal="center" vertical="center" wrapText="1"/>
    </xf>
    <xf numFmtId="4" fontId="10" fillId="0" borderId="12" xfId="0" applyNumberFormat="1" applyFont="1" applyFill="1" applyBorder="1" applyAlignment="1">
      <alignment horizontal="center" vertical="center" wrapText="1"/>
    </xf>
    <xf numFmtId="4" fontId="10" fillId="0" borderId="10" xfId="0" applyNumberFormat="1" applyFont="1" applyFill="1" applyBorder="1" applyAlignment="1">
      <alignment horizontal="center" vertical="center" wrapText="1"/>
    </xf>
    <xf numFmtId="0" fontId="10" fillId="0" borderId="1" xfId="0" applyFont="1" applyFill="1" applyBorder="1" applyAlignment="1">
      <alignment vertical="top" wrapText="1"/>
    </xf>
    <xf numFmtId="49" fontId="12" fillId="0" borderId="1"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0" fillId="2" borderId="1" xfId="0" applyFont="1" applyFill="1" applyBorder="1" applyAlignment="1">
      <alignment vertical="center" wrapText="1"/>
    </xf>
    <xf numFmtId="0" fontId="17" fillId="0" borderId="12" xfId="0" applyFont="1" applyFill="1" applyBorder="1" applyAlignment="1">
      <alignment horizontal="center" vertical="center" wrapText="1"/>
    </xf>
    <xf numFmtId="165" fontId="17" fillId="0" borderId="11" xfId="0" applyNumberFormat="1" applyFont="1" applyFill="1" applyBorder="1" applyAlignment="1">
      <alignment horizontal="center" vertical="center" wrapText="1"/>
    </xf>
    <xf numFmtId="165" fontId="17" fillId="0" borderId="10"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165" fontId="4" fillId="2" borderId="11" xfId="0" applyNumberFormat="1" applyFont="1" applyFill="1" applyBorder="1" applyAlignment="1">
      <alignment horizontal="center" vertical="center" wrapText="1"/>
    </xf>
    <xf numFmtId="165" fontId="4" fillId="2" borderId="10"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165" fontId="12" fillId="0" borderId="1" xfId="0" applyNumberFormat="1" applyFont="1" applyBorder="1" applyAlignment="1">
      <alignment horizontal="center" vertical="center" wrapText="1"/>
    </xf>
    <xf numFmtId="0" fontId="17" fillId="3" borderId="12"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2" fillId="0" borderId="11" xfId="0" applyFont="1" applyFill="1" applyBorder="1" applyAlignment="1">
      <alignment horizontal="left" vertical="top" wrapText="1"/>
    </xf>
    <xf numFmtId="0" fontId="12" fillId="2" borderId="11" xfId="0" applyFont="1" applyFill="1" applyBorder="1" applyAlignment="1">
      <alignment horizontal="left" vertical="center" wrapText="1"/>
    </xf>
    <xf numFmtId="0" fontId="12" fillId="2" borderId="10" xfId="0" applyFont="1" applyFill="1" applyBorder="1" applyAlignment="1">
      <alignment horizontal="left" vertical="center" wrapText="1"/>
    </xf>
    <xf numFmtId="165" fontId="4" fillId="2" borderId="1" xfId="0" applyNumberFormat="1" applyFont="1" applyFill="1" applyBorder="1" applyAlignment="1">
      <alignment horizontal="center" vertical="center" wrapText="1"/>
    </xf>
    <xf numFmtId="0" fontId="10" fillId="3" borderId="11"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2" fillId="0" borderId="1" xfId="0" applyFont="1" applyBorder="1" applyAlignment="1">
      <alignment horizontal="center" vertical="center" wrapText="1"/>
    </xf>
    <xf numFmtId="0" fontId="2" fillId="5" borderId="1" xfId="0" applyFont="1" applyFill="1" applyBorder="1" applyAlignment="1">
      <alignment horizontal="center" vertical="center"/>
    </xf>
    <xf numFmtId="0" fontId="10" fillId="0" borderId="11" xfId="0" applyFont="1" applyFill="1" applyBorder="1" applyAlignment="1">
      <alignment vertical="top" wrapText="1"/>
    </xf>
    <xf numFmtId="0" fontId="12" fillId="0" borderId="5"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9" xfId="0" applyFont="1" applyFill="1" applyBorder="1" applyAlignment="1">
      <alignment horizontal="left" vertical="top" wrapText="1"/>
    </xf>
    <xf numFmtId="0" fontId="10" fillId="0" borderId="1" xfId="0" applyFont="1" applyFill="1" applyBorder="1" applyAlignment="1">
      <alignment horizontal="center" vertical="center"/>
    </xf>
    <xf numFmtId="0" fontId="4" fillId="0" borderId="0" xfId="0" applyFont="1" applyAlignment="1">
      <alignment horizontal="center" vertical="center"/>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6" fontId="12" fillId="0"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165" fontId="3" fillId="3" borderId="11" xfId="0" applyNumberFormat="1" applyFont="1" applyFill="1" applyBorder="1" applyAlignment="1">
      <alignment horizontal="center" vertical="center" wrapText="1"/>
    </xf>
    <xf numFmtId="165" fontId="3" fillId="3" borderId="10" xfId="0" applyNumberFormat="1" applyFont="1" applyFill="1" applyBorder="1" applyAlignment="1">
      <alignment horizontal="center" vertical="center" wrapText="1"/>
    </xf>
    <xf numFmtId="0" fontId="10" fillId="0" borderId="1" xfId="0" applyFont="1" applyBorder="1" applyAlignment="1">
      <alignment vertical="top" wrapText="1"/>
    </xf>
    <xf numFmtId="49" fontId="12" fillId="0" borderId="12" xfId="0" applyNumberFormat="1" applyFont="1" applyFill="1" applyBorder="1" applyAlignment="1">
      <alignment horizontal="center" vertical="center" wrapText="1"/>
    </xf>
    <xf numFmtId="0" fontId="17" fillId="2" borderId="1" xfId="0" applyFont="1" applyFill="1" applyBorder="1" applyAlignment="1">
      <alignment vertical="center" wrapText="1"/>
    </xf>
    <xf numFmtId="0" fontId="21" fillId="3" borderId="1" xfId="0" applyFont="1" applyFill="1" applyBorder="1" applyAlignment="1">
      <alignment vertical="center" wrapText="1"/>
    </xf>
    <xf numFmtId="4" fontId="10" fillId="3" borderId="11"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4" fontId="10" fillId="0" borderId="1" xfId="0" applyNumberFormat="1" applyFont="1" applyBorder="1" applyAlignment="1">
      <alignment horizontal="center" vertical="top" wrapText="1"/>
    </xf>
    <xf numFmtId="0" fontId="12" fillId="0" borderId="1" xfId="0" applyFont="1" applyBorder="1" applyAlignment="1">
      <alignment vertical="center" wrapText="1"/>
    </xf>
    <xf numFmtId="0" fontId="12" fillId="0" borderId="0"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4"/>
  <sheetViews>
    <sheetView tabSelected="1" zoomScale="80" zoomScaleNormal="80" zoomScaleSheetLayoutView="70" zoomScalePageLayoutView="50" workbookViewId="0">
      <selection activeCell="A8" sqref="A8:G8"/>
    </sheetView>
  </sheetViews>
  <sheetFormatPr defaultRowHeight="15" x14ac:dyDescent="0.2"/>
  <cols>
    <col min="1" max="1" width="80.42578125" style="60" customWidth="1"/>
    <col min="2" max="3" width="24.42578125" style="60" customWidth="1"/>
    <col min="4" max="7" width="24.42578125" style="1" customWidth="1"/>
    <col min="8" max="16384" width="9.140625" style="1"/>
  </cols>
  <sheetData>
    <row r="1" spans="1:7" x14ac:dyDescent="0.2">
      <c r="A1" s="67" t="s">
        <v>20</v>
      </c>
      <c r="B1" s="68"/>
      <c r="C1" s="68"/>
      <c r="D1" s="68"/>
      <c r="E1" s="169" t="s">
        <v>67</v>
      </c>
      <c r="F1" s="169"/>
      <c r="G1" s="169"/>
    </row>
    <row r="2" spans="1:7" x14ac:dyDescent="0.2">
      <c r="A2" s="67"/>
      <c r="B2" s="68"/>
      <c r="C2" s="68"/>
      <c r="D2" s="68"/>
      <c r="E2" s="169" t="s">
        <v>336</v>
      </c>
      <c r="F2" s="169"/>
      <c r="G2" s="169"/>
    </row>
    <row r="3" spans="1:7" x14ac:dyDescent="0.2">
      <c r="A3" s="67"/>
      <c r="B3" s="68"/>
      <c r="C3" s="68"/>
      <c r="D3" s="68"/>
      <c r="E3" s="169" t="s">
        <v>68</v>
      </c>
      <c r="F3" s="169"/>
      <c r="G3" s="169"/>
    </row>
    <row r="4" spans="1:7" x14ac:dyDescent="0.2">
      <c r="A4" s="69"/>
      <c r="B4" s="68"/>
      <c r="C4" s="68"/>
      <c r="D4" s="68"/>
      <c r="E4" s="170" t="s">
        <v>262</v>
      </c>
      <c r="F4" s="170"/>
      <c r="G4" s="170"/>
    </row>
    <row r="5" spans="1:7" x14ac:dyDescent="0.2">
      <c r="A5" s="67"/>
      <c r="B5" s="68"/>
      <c r="C5" s="68"/>
      <c r="D5" s="68"/>
      <c r="E5" s="68"/>
      <c r="F5" s="68"/>
      <c r="G5" s="68"/>
    </row>
    <row r="6" spans="1:7" x14ac:dyDescent="0.2">
      <c r="A6" s="67"/>
      <c r="B6" s="68"/>
      <c r="C6" s="68"/>
      <c r="D6" s="68"/>
      <c r="E6" s="68"/>
      <c r="F6" s="68"/>
      <c r="G6" s="68"/>
    </row>
    <row r="7" spans="1:7" x14ac:dyDescent="0.2">
      <c r="A7" s="67"/>
      <c r="B7" s="68"/>
      <c r="C7" s="68"/>
      <c r="D7" s="68"/>
      <c r="E7" s="68"/>
      <c r="F7" s="68"/>
      <c r="G7" s="68"/>
    </row>
    <row r="8" spans="1:7" ht="142.5" customHeight="1" x14ac:dyDescent="0.2">
      <c r="A8" s="153"/>
      <c r="B8" s="153"/>
      <c r="C8" s="153"/>
      <c r="D8" s="153"/>
      <c r="E8" s="153"/>
      <c r="F8" s="153"/>
      <c r="G8" s="153"/>
    </row>
    <row r="9" spans="1:7" ht="129.75" customHeight="1" x14ac:dyDescent="0.2">
      <c r="A9" s="67"/>
      <c r="B9" s="68"/>
      <c r="C9" s="68"/>
      <c r="D9" s="68"/>
      <c r="E9" s="68"/>
      <c r="F9" s="68"/>
      <c r="G9" s="68"/>
    </row>
    <row r="10" spans="1:7" x14ac:dyDescent="0.2">
      <c r="A10" s="67"/>
      <c r="B10" s="68"/>
      <c r="C10" s="68"/>
      <c r="D10" s="68"/>
      <c r="E10" s="68"/>
      <c r="F10" s="68"/>
      <c r="G10" s="68"/>
    </row>
    <row r="11" spans="1:7" x14ac:dyDescent="0.2">
      <c r="A11" s="67"/>
      <c r="B11" s="68"/>
      <c r="C11" s="68"/>
      <c r="D11" s="68"/>
      <c r="E11" s="68"/>
      <c r="F11" s="68"/>
      <c r="G11" s="68"/>
    </row>
    <row r="12" spans="1:7" ht="37.5" customHeight="1" x14ac:dyDescent="0.2">
      <c r="A12" s="154" t="s">
        <v>122</v>
      </c>
      <c r="B12" s="154"/>
      <c r="C12" s="154"/>
      <c r="D12" s="154"/>
      <c r="E12" s="154"/>
      <c r="F12" s="154"/>
      <c r="G12" s="154"/>
    </row>
    <row r="13" spans="1:7" ht="48.75" customHeight="1" x14ac:dyDescent="0.2">
      <c r="A13" s="156" t="s">
        <v>130</v>
      </c>
      <c r="B13" s="156"/>
      <c r="C13" s="156"/>
      <c r="D13" s="156"/>
      <c r="E13" s="156"/>
      <c r="F13" s="156"/>
      <c r="G13" s="156"/>
    </row>
    <row r="14" spans="1:7" ht="52.5" customHeight="1" x14ac:dyDescent="0.2">
      <c r="A14" s="156"/>
      <c r="B14" s="156"/>
      <c r="C14" s="156"/>
      <c r="D14" s="156"/>
      <c r="E14" s="156"/>
      <c r="F14" s="156"/>
      <c r="G14" s="156"/>
    </row>
    <row r="15" spans="1:7" ht="86.25" hidden="1" customHeight="1" x14ac:dyDescent="0.2">
      <c r="A15" s="68"/>
      <c r="B15" s="68"/>
      <c r="C15" s="68"/>
      <c r="D15" s="68"/>
      <c r="E15" s="68"/>
      <c r="F15" s="68"/>
      <c r="G15" s="68"/>
    </row>
    <row r="16" spans="1:7" hidden="1" x14ac:dyDescent="0.2">
      <c r="A16" s="70"/>
      <c r="B16" s="68"/>
      <c r="C16" s="68"/>
      <c r="D16" s="68"/>
      <c r="E16" s="68"/>
      <c r="F16" s="68"/>
      <c r="G16" s="68"/>
    </row>
    <row r="17" spans="1:11" ht="189.75" customHeight="1" x14ac:dyDescent="0.2">
      <c r="A17" s="67"/>
      <c r="B17" s="68"/>
      <c r="C17" s="68"/>
      <c r="D17" s="68"/>
      <c r="E17" s="68"/>
      <c r="F17" s="68"/>
      <c r="G17" s="68"/>
    </row>
    <row r="18" spans="1:11" s="5" customFormat="1" ht="14.25" x14ac:dyDescent="0.2">
      <c r="A18" s="167" t="s">
        <v>0</v>
      </c>
      <c r="B18" s="167"/>
      <c r="C18" s="167"/>
      <c r="D18" s="167"/>
      <c r="E18" s="167"/>
      <c r="F18" s="167"/>
      <c r="G18" s="167"/>
      <c r="H18" s="12"/>
      <c r="I18" s="12"/>
      <c r="J18" s="12"/>
      <c r="K18" s="83"/>
    </row>
    <row r="19" spans="1:11" s="5" customFormat="1" ht="14.25" x14ac:dyDescent="0.2">
      <c r="A19" s="168" t="s">
        <v>125</v>
      </c>
      <c r="B19" s="168"/>
      <c r="C19" s="168"/>
      <c r="D19" s="168"/>
      <c r="E19" s="168"/>
      <c r="F19" s="168"/>
      <c r="G19" s="168"/>
      <c r="H19" s="18"/>
      <c r="I19" s="18"/>
      <c r="J19" s="18"/>
      <c r="K19" s="84"/>
    </row>
    <row r="20" spans="1:11" s="5" customFormat="1" ht="14.25" x14ac:dyDescent="0.2">
      <c r="A20" s="167" t="s">
        <v>134</v>
      </c>
      <c r="B20" s="167"/>
      <c r="C20" s="167"/>
      <c r="D20" s="167"/>
      <c r="E20" s="167"/>
      <c r="F20" s="167"/>
      <c r="G20" s="167"/>
      <c r="H20" s="12"/>
      <c r="I20" s="12"/>
      <c r="J20" s="12"/>
      <c r="K20" s="83"/>
    </row>
    <row r="21" spans="1:11" ht="42" customHeight="1" x14ac:dyDescent="0.2">
      <c r="A21" s="155" t="s">
        <v>123</v>
      </c>
      <c r="B21" s="155"/>
      <c r="C21" s="155"/>
      <c r="D21" s="155"/>
      <c r="E21" s="155"/>
      <c r="F21" s="155"/>
      <c r="G21" s="155"/>
    </row>
    <row r="22" spans="1:11" ht="15.75" customHeight="1" x14ac:dyDescent="0.2">
      <c r="A22" s="163" t="s">
        <v>130</v>
      </c>
      <c r="B22" s="163"/>
      <c r="C22" s="163"/>
      <c r="D22" s="163"/>
      <c r="E22" s="163"/>
      <c r="F22" s="163"/>
      <c r="G22" s="163"/>
    </row>
    <row r="23" spans="1:11" ht="15.75" customHeight="1" x14ac:dyDescent="0.2">
      <c r="A23" s="163"/>
      <c r="B23" s="163"/>
      <c r="C23" s="163"/>
      <c r="D23" s="163"/>
      <c r="E23" s="163"/>
      <c r="F23" s="163"/>
      <c r="G23" s="163"/>
    </row>
    <row r="24" spans="1:11" ht="60.75" customHeight="1" x14ac:dyDescent="0.2">
      <c r="A24" s="61" t="s">
        <v>21</v>
      </c>
      <c r="B24" s="152" t="s">
        <v>132</v>
      </c>
      <c r="C24" s="152"/>
      <c r="D24" s="152"/>
      <c r="E24" s="152"/>
      <c r="F24" s="152"/>
      <c r="G24" s="152"/>
    </row>
    <row r="25" spans="1:11" ht="56.25" customHeight="1" x14ac:dyDescent="0.2">
      <c r="A25" s="61" t="s">
        <v>131</v>
      </c>
      <c r="B25" s="157" t="s">
        <v>216</v>
      </c>
      <c r="C25" s="158"/>
      <c r="D25" s="158"/>
      <c r="E25" s="158"/>
      <c r="F25" s="158"/>
      <c r="G25" s="159"/>
    </row>
    <row r="26" spans="1:11" ht="135.75" customHeight="1" x14ac:dyDescent="0.2">
      <c r="A26" s="61" t="s">
        <v>22</v>
      </c>
      <c r="B26" s="160" t="s">
        <v>116</v>
      </c>
      <c r="C26" s="161"/>
      <c r="D26" s="161"/>
      <c r="E26" s="161"/>
      <c r="F26" s="161"/>
      <c r="G26" s="162"/>
    </row>
    <row r="27" spans="1:11" ht="39.75" customHeight="1" x14ac:dyDescent="0.2">
      <c r="A27" s="164" t="s">
        <v>23</v>
      </c>
      <c r="B27" s="152" t="s">
        <v>69</v>
      </c>
      <c r="C27" s="152"/>
      <c r="D27" s="152"/>
      <c r="E27" s="152"/>
      <c r="F27" s="152"/>
      <c r="G27" s="152"/>
    </row>
    <row r="28" spans="1:11" ht="39.75" customHeight="1" x14ac:dyDescent="0.2">
      <c r="A28" s="165"/>
      <c r="B28" s="152" t="s">
        <v>78</v>
      </c>
      <c r="C28" s="152"/>
      <c r="D28" s="152"/>
      <c r="E28" s="152"/>
      <c r="F28" s="152"/>
      <c r="G28" s="152"/>
    </row>
    <row r="29" spans="1:11" ht="35.25" customHeight="1" x14ac:dyDescent="0.2">
      <c r="A29" s="166"/>
      <c r="B29" s="152" t="s">
        <v>79</v>
      </c>
      <c r="C29" s="152"/>
      <c r="D29" s="152"/>
      <c r="E29" s="152"/>
      <c r="F29" s="152"/>
      <c r="G29" s="152"/>
    </row>
    <row r="30" spans="1:11" ht="57.75" customHeight="1" x14ac:dyDescent="0.2">
      <c r="A30" s="61" t="s">
        <v>56</v>
      </c>
      <c r="B30" s="151" t="s">
        <v>25</v>
      </c>
      <c r="C30" s="151"/>
      <c r="D30" s="151"/>
      <c r="E30" s="151"/>
      <c r="F30" s="151"/>
      <c r="G30" s="151"/>
    </row>
    <row r="31" spans="1:11" ht="34.5" customHeight="1" x14ac:dyDescent="0.2">
      <c r="A31" s="61" t="s">
        <v>24</v>
      </c>
      <c r="B31" s="62" t="s">
        <v>26</v>
      </c>
      <c r="C31" s="62" t="s">
        <v>4</v>
      </c>
      <c r="D31" s="62" t="s">
        <v>5</v>
      </c>
      <c r="E31" s="62" t="s">
        <v>103</v>
      </c>
      <c r="F31" s="62" t="s">
        <v>104</v>
      </c>
      <c r="G31" s="62" t="s">
        <v>105</v>
      </c>
    </row>
    <row r="32" spans="1:11" ht="64.5" customHeight="1" x14ac:dyDescent="0.2">
      <c r="A32" s="63" t="s">
        <v>80</v>
      </c>
      <c r="B32" s="32">
        <f>'Прил 7 Перечень мероприятий'!F116</f>
        <v>582741.85</v>
      </c>
      <c r="C32" s="32">
        <f>'Прил 7 Перечень мероприятий'!G116</f>
        <v>110197.01000000001</v>
      </c>
      <c r="D32" s="32">
        <f>'Прил 7 Перечень мероприятий'!H116</f>
        <v>118136.20999999999</v>
      </c>
      <c r="E32" s="32">
        <f>'Прил 7 Перечень мероприятий'!I116</f>
        <v>118136.20999999999</v>
      </c>
      <c r="F32" s="32">
        <f>'Прил 7 Перечень мероприятий'!J116</f>
        <v>118136.20999999999</v>
      </c>
      <c r="G32" s="32">
        <f>'Прил 7 Перечень мероприятий'!K116</f>
        <v>118136.20999999999</v>
      </c>
    </row>
    <row r="33" spans="1:13" ht="58.5" customHeight="1" x14ac:dyDescent="0.2">
      <c r="A33" s="2" t="s">
        <v>12</v>
      </c>
      <c r="B33" s="3">
        <f>'Прил 7 Перечень мероприятий'!F117</f>
        <v>0</v>
      </c>
      <c r="C33" s="3">
        <f>'Прил 7 Перечень мероприятий'!G117</f>
        <v>0</v>
      </c>
      <c r="D33" s="3">
        <f>'Прил 7 Перечень мероприятий'!H117</f>
        <v>0</v>
      </c>
      <c r="E33" s="3">
        <f>'Прил 7 Перечень мероприятий'!I117</f>
        <v>0</v>
      </c>
      <c r="F33" s="3">
        <f>'Прил 7 Перечень мероприятий'!J117</f>
        <v>0</v>
      </c>
      <c r="G33" s="3">
        <f>'Прил 7 Перечень мероприятий'!K117</f>
        <v>0</v>
      </c>
    </row>
    <row r="34" spans="1:13" ht="19.5" customHeight="1" x14ac:dyDescent="0.2">
      <c r="A34" s="61" t="s">
        <v>11</v>
      </c>
      <c r="B34" s="40">
        <f>SUM(B32:B33)</f>
        <v>582741.85</v>
      </c>
      <c r="C34" s="40">
        <f t="shared" ref="C34:G34" si="0">SUM(C32:C33)</f>
        <v>110197.01000000001</v>
      </c>
      <c r="D34" s="4">
        <f t="shared" si="0"/>
        <v>118136.20999999999</v>
      </c>
      <c r="E34" s="4">
        <f t="shared" si="0"/>
        <v>118136.20999999999</v>
      </c>
      <c r="F34" s="4">
        <f t="shared" si="0"/>
        <v>118136.20999999999</v>
      </c>
      <c r="G34" s="4">
        <f t="shared" si="0"/>
        <v>118136.20999999999</v>
      </c>
    </row>
    <row r="35" spans="1:13" ht="336.75" customHeight="1" x14ac:dyDescent="0.2">
      <c r="A35" s="150" t="s">
        <v>220</v>
      </c>
      <c r="B35" s="150"/>
      <c r="C35" s="150"/>
      <c r="D35" s="150"/>
      <c r="E35" s="150"/>
      <c r="F35" s="150"/>
      <c r="G35" s="150"/>
    </row>
    <row r="36" spans="1:13" ht="390" customHeight="1" x14ac:dyDescent="0.2">
      <c r="A36" s="147" t="s">
        <v>191</v>
      </c>
      <c r="B36" s="147"/>
      <c r="C36" s="147"/>
      <c r="D36" s="147"/>
      <c r="E36" s="147"/>
      <c r="F36" s="147"/>
      <c r="G36" s="147"/>
    </row>
    <row r="37" spans="1:13" ht="72" customHeight="1" x14ac:dyDescent="0.2">
      <c r="A37" s="146" t="s">
        <v>192</v>
      </c>
      <c r="B37" s="146"/>
      <c r="C37" s="146"/>
      <c r="D37" s="146"/>
      <c r="E37" s="146"/>
      <c r="F37" s="146"/>
      <c r="G37" s="146"/>
    </row>
    <row r="38" spans="1:13" ht="291" customHeight="1" x14ac:dyDescent="0.2">
      <c r="A38" s="147" t="s">
        <v>193</v>
      </c>
      <c r="B38" s="147"/>
      <c r="C38" s="147"/>
      <c r="D38" s="147"/>
      <c r="E38" s="147"/>
      <c r="F38" s="147"/>
      <c r="G38" s="147"/>
    </row>
    <row r="39" spans="1:13" ht="65.25" customHeight="1" x14ac:dyDescent="0.2">
      <c r="A39" s="147"/>
      <c r="B39" s="147"/>
      <c r="C39" s="147"/>
      <c r="D39" s="147"/>
      <c r="E39" s="147"/>
      <c r="F39" s="147"/>
      <c r="G39" s="147"/>
      <c r="M39" s="52"/>
    </row>
    <row r="40" spans="1:13" ht="73.5" customHeight="1" x14ac:dyDescent="0.2">
      <c r="A40" s="147" t="s">
        <v>194</v>
      </c>
      <c r="B40" s="147"/>
      <c r="C40" s="147"/>
      <c r="D40" s="147"/>
      <c r="E40" s="147"/>
      <c r="F40" s="147"/>
      <c r="G40" s="147"/>
    </row>
    <row r="41" spans="1:13" ht="69" customHeight="1" x14ac:dyDescent="0.2">
      <c r="A41" s="146" t="s">
        <v>96</v>
      </c>
      <c r="B41" s="146"/>
      <c r="C41" s="146"/>
      <c r="D41" s="146"/>
      <c r="E41" s="146"/>
      <c r="F41" s="146"/>
      <c r="G41" s="146"/>
    </row>
    <row r="42" spans="1:13" ht="70.5" customHeight="1" x14ac:dyDescent="0.2">
      <c r="A42" s="146" t="s">
        <v>133</v>
      </c>
      <c r="B42" s="146"/>
      <c r="C42" s="146"/>
      <c r="D42" s="146"/>
      <c r="E42" s="146"/>
      <c r="F42" s="146"/>
      <c r="G42" s="146"/>
    </row>
    <row r="43" spans="1:13" ht="147" customHeight="1" x14ac:dyDescent="0.2">
      <c r="A43" s="146" t="s">
        <v>201</v>
      </c>
      <c r="B43" s="148"/>
      <c r="C43" s="148"/>
      <c r="D43" s="148"/>
      <c r="E43" s="148"/>
      <c r="F43" s="148"/>
      <c r="G43" s="148"/>
    </row>
    <row r="44" spans="1:13" ht="64.5" customHeight="1" x14ac:dyDescent="0.2">
      <c r="A44" s="149" t="s">
        <v>221</v>
      </c>
      <c r="B44" s="146"/>
      <c r="C44" s="146"/>
      <c r="D44" s="146"/>
      <c r="E44" s="146"/>
      <c r="F44" s="146"/>
      <c r="G44" s="146"/>
    </row>
  </sheetData>
  <mergeCells count="29">
    <mergeCell ref="A19:G19"/>
    <mergeCell ref="A20:G20"/>
    <mergeCell ref="E1:G1"/>
    <mergeCell ref="E2:G2"/>
    <mergeCell ref="E3:G3"/>
    <mergeCell ref="E4:G4"/>
    <mergeCell ref="A35:G35"/>
    <mergeCell ref="A37:G37"/>
    <mergeCell ref="B30:G30"/>
    <mergeCell ref="B29:G29"/>
    <mergeCell ref="A8:G8"/>
    <mergeCell ref="A12:G12"/>
    <mergeCell ref="A21:G21"/>
    <mergeCell ref="A13:G14"/>
    <mergeCell ref="B24:G24"/>
    <mergeCell ref="B25:G25"/>
    <mergeCell ref="B26:G26"/>
    <mergeCell ref="B27:G27"/>
    <mergeCell ref="B28:G28"/>
    <mergeCell ref="A22:G23"/>
    <mergeCell ref="A27:A29"/>
    <mergeCell ref="A18:G18"/>
    <mergeCell ref="A41:G41"/>
    <mergeCell ref="A36:G36"/>
    <mergeCell ref="A43:G43"/>
    <mergeCell ref="A44:G44"/>
    <mergeCell ref="A42:G42"/>
    <mergeCell ref="A38:G39"/>
    <mergeCell ref="A40:G40"/>
  </mergeCells>
  <pageMargins left="1.1811023622047245" right="0.39370078740157483" top="0.74803149606299213" bottom="0.74803149606299213" header="0.31496062992125984" footer="0.31496062992125984"/>
  <pageSetup paperSize="9" scale="56" fitToHeight="0" orientation="landscape" r:id="rId1"/>
  <rowBreaks count="3" manualBreakCount="3">
    <brk id="17" max="6" man="1"/>
    <brk id="34" max="6" man="1"/>
    <brk id="37" max="6"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0"/>
  <sheetViews>
    <sheetView topLeftCell="A16" zoomScale="110" zoomScaleNormal="110" zoomScaleSheetLayoutView="90" workbookViewId="0">
      <pane xSplit="1" topLeftCell="B1" activePane="topRight" state="frozen"/>
      <selection activeCell="A17" sqref="A17"/>
      <selection pane="topRight" activeCell="C29" sqref="C29"/>
    </sheetView>
  </sheetViews>
  <sheetFormatPr defaultRowHeight="14.25" x14ac:dyDescent="0.2"/>
  <cols>
    <col min="1" max="1" width="5" style="64" customWidth="1"/>
    <col min="2" max="2" width="39.42578125" style="5" customWidth="1"/>
    <col min="3" max="3" width="15.85546875" style="5" customWidth="1"/>
    <col min="4" max="4" width="12" style="5" customWidth="1"/>
    <col min="5" max="5" width="16" style="64" customWidth="1"/>
    <col min="6" max="10" width="13.140625" style="5" customWidth="1"/>
    <col min="11" max="11" width="16" style="5" customWidth="1"/>
    <col min="12" max="16384" width="9.140625" style="5"/>
  </cols>
  <sheetData>
    <row r="1" spans="1:12" x14ac:dyDescent="0.2">
      <c r="A1" s="167" t="s">
        <v>6</v>
      </c>
      <c r="B1" s="167"/>
      <c r="C1" s="167"/>
      <c r="D1" s="167"/>
      <c r="E1" s="167"/>
      <c r="F1" s="167"/>
      <c r="G1" s="167"/>
      <c r="H1" s="167"/>
      <c r="I1" s="167"/>
      <c r="J1" s="167"/>
      <c r="K1" s="167"/>
    </row>
    <row r="2" spans="1:12" x14ac:dyDescent="0.2">
      <c r="A2" s="168" t="s">
        <v>125</v>
      </c>
      <c r="B2" s="168"/>
      <c r="C2" s="168"/>
      <c r="D2" s="168"/>
      <c r="E2" s="168"/>
      <c r="F2" s="168"/>
      <c r="G2" s="168"/>
      <c r="H2" s="168"/>
      <c r="I2" s="168"/>
      <c r="J2" s="168"/>
      <c r="K2" s="168"/>
    </row>
    <row r="3" spans="1:12" x14ac:dyDescent="0.2">
      <c r="A3" s="167" t="s">
        <v>134</v>
      </c>
      <c r="B3" s="167"/>
      <c r="C3" s="167"/>
      <c r="D3" s="167"/>
      <c r="E3" s="167"/>
      <c r="F3" s="167"/>
      <c r="G3" s="167"/>
      <c r="H3" s="167"/>
      <c r="I3" s="167"/>
      <c r="J3" s="167"/>
      <c r="K3" s="167"/>
    </row>
    <row r="4" spans="1:12" ht="12" customHeight="1" x14ac:dyDescent="0.2">
      <c r="A4" s="90"/>
    </row>
    <row r="5" spans="1:12" x14ac:dyDescent="0.2">
      <c r="A5" s="174" t="s">
        <v>126</v>
      </c>
      <c r="B5" s="174"/>
      <c r="C5" s="174"/>
      <c r="D5" s="174"/>
      <c r="E5" s="174"/>
      <c r="F5" s="174"/>
      <c r="G5" s="174"/>
      <c r="H5" s="174"/>
      <c r="I5" s="174"/>
      <c r="J5" s="174"/>
      <c r="K5" s="174"/>
    </row>
    <row r="6" spans="1:12" x14ac:dyDescent="0.2">
      <c r="A6" s="175" t="s">
        <v>130</v>
      </c>
      <c r="B6" s="175"/>
      <c r="C6" s="175"/>
      <c r="D6" s="175"/>
      <c r="E6" s="175"/>
      <c r="F6" s="175"/>
      <c r="G6" s="175"/>
      <c r="H6" s="175"/>
      <c r="I6" s="175"/>
      <c r="J6" s="175"/>
      <c r="K6" s="175"/>
    </row>
    <row r="7" spans="1:12" ht="11.25" customHeight="1" x14ac:dyDescent="0.2">
      <c r="A7" s="82"/>
    </row>
    <row r="8" spans="1:12" ht="17.25" customHeight="1" x14ac:dyDescent="0.2">
      <c r="A8" s="178" t="s">
        <v>143</v>
      </c>
      <c r="B8" s="179" t="s">
        <v>144</v>
      </c>
      <c r="C8" s="179" t="s">
        <v>145</v>
      </c>
      <c r="D8" s="179" t="s">
        <v>1</v>
      </c>
      <c r="E8" s="178" t="s">
        <v>149</v>
      </c>
      <c r="F8" s="178" t="s">
        <v>148</v>
      </c>
      <c r="G8" s="178"/>
      <c r="H8" s="178"/>
      <c r="I8" s="178"/>
      <c r="J8" s="178"/>
      <c r="K8" s="178" t="s">
        <v>146</v>
      </c>
      <c r="L8" s="79"/>
    </row>
    <row r="9" spans="1:12" ht="87.75" customHeight="1" x14ac:dyDescent="0.2">
      <c r="A9" s="178"/>
      <c r="B9" s="180"/>
      <c r="C9" s="180"/>
      <c r="D9" s="180"/>
      <c r="E9" s="178"/>
      <c r="F9" s="80" t="s">
        <v>4</v>
      </c>
      <c r="G9" s="80" t="s">
        <v>5</v>
      </c>
      <c r="H9" s="80" t="s">
        <v>103</v>
      </c>
      <c r="I9" s="80" t="s">
        <v>104</v>
      </c>
      <c r="J9" s="80" t="s">
        <v>105</v>
      </c>
      <c r="K9" s="178"/>
      <c r="L9" s="8"/>
    </row>
    <row r="10" spans="1:12" x14ac:dyDescent="0.2">
      <c r="A10" s="78">
        <v>1</v>
      </c>
      <c r="B10" s="78">
        <v>2</v>
      </c>
      <c r="C10" s="78">
        <v>3</v>
      </c>
      <c r="D10" s="78">
        <v>4</v>
      </c>
      <c r="E10" s="78">
        <v>5</v>
      </c>
      <c r="F10" s="78">
        <v>6</v>
      </c>
      <c r="G10" s="78">
        <v>7</v>
      </c>
      <c r="H10" s="78">
        <v>8</v>
      </c>
      <c r="I10" s="78">
        <v>9</v>
      </c>
      <c r="J10" s="78">
        <v>10</v>
      </c>
      <c r="K10" s="78">
        <v>11</v>
      </c>
      <c r="L10" s="8"/>
    </row>
    <row r="11" spans="1:12" ht="23.25" customHeight="1" x14ac:dyDescent="0.2">
      <c r="A11" s="181" t="s">
        <v>58</v>
      </c>
      <c r="B11" s="182"/>
      <c r="C11" s="182"/>
      <c r="D11" s="182"/>
      <c r="E11" s="182"/>
      <c r="F11" s="182"/>
      <c r="G11" s="182"/>
      <c r="H11" s="182"/>
      <c r="I11" s="182"/>
      <c r="J11" s="182"/>
      <c r="K11" s="183"/>
      <c r="L11" s="9"/>
    </row>
    <row r="12" spans="1:12" ht="87" customHeight="1" x14ac:dyDescent="0.2">
      <c r="A12" s="85" t="s">
        <v>33</v>
      </c>
      <c r="B12" s="10" t="s">
        <v>174</v>
      </c>
      <c r="C12" s="176" t="s">
        <v>167</v>
      </c>
      <c r="D12" s="78" t="s">
        <v>150</v>
      </c>
      <c r="E12" s="92">
        <v>38.5</v>
      </c>
      <c r="F12" s="7">
        <v>38.5</v>
      </c>
      <c r="G12" s="66">
        <v>40.5</v>
      </c>
      <c r="H12" s="66">
        <v>43.6</v>
      </c>
      <c r="I12" s="66">
        <v>44</v>
      </c>
      <c r="J12" s="66">
        <v>44.2</v>
      </c>
      <c r="K12" s="88"/>
      <c r="L12" s="9"/>
    </row>
    <row r="13" spans="1:12" ht="60.75" customHeight="1" x14ac:dyDescent="0.2">
      <c r="A13" s="85" t="s">
        <v>34</v>
      </c>
      <c r="B13" s="10" t="s">
        <v>152</v>
      </c>
      <c r="C13" s="177"/>
      <c r="D13" s="78" t="s">
        <v>153</v>
      </c>
      <c r="E13" s="99">
        <v>24150</v>
      </c>
      <c r="F13" s="97">
        <f>62845/100*F12</f>
        <v>24195.325000000001</v>
      </c>
      <c r="G13" s="97">
        <f>62845/100*G12</f>
        <v>25452.225000000002</v>
      </c>
      <c r="H13" s="97">
        <f>62845/100*H12</f>
        <v>27400.420000000002</v>
      </c>
      <c r="I13" s="97">
        <f>62845/100*I12</f>
        <v>27651.800000000003</v>
      </c>
      <c r="J13" s="97">
        <f>62845/100*J12</f>
        <v>27777.490000000005</v>
      </c>
      <c r="K13" s="78"/>
      <c r="L13" s="8"/>
    </row>
    <row r="14" spans="1:12" ht="57" customHeight="1" x14ac:dyDescent="0.2">
      <c r="A14" s="85" t="s">
        <v>35</v>
      </c>
      <c r="B14" s="81" t="s">
        <v>154</v>
      </c>
      <c r="C14" s="177"/>
      <c r="D14" s="78" t="s">
        <v>150</v>
      </c>
      <c r="E14" s="100">
        <v>77</v>
      </c>
      <c r="F14" s="88">
        <v>77</v>
      </c>
      <c r="G14" s="88">
        <v>81</v>
      </c>
      <c r="H14" s="88">
        <v>85</v>
      </c>
      <c r="I14" s="88">
        <v>86</v>
      </c>
      <c r="J14" s="88">
        <v>87</v>
      </c>
      <c r="K14" s="88"/>
      <c r="L14" s="8"/>
    </row>
    <row r="15" spans="1:12" ht="69.75" customHeight="1" x14ac:dyDescent="0.2">
      <c r="A15" s="85" t="s">
        <v>74</v>
      </c>
      <c r="B15" s="77" t="s">
        <v>151</v>
      </c>
      <c r="C15" s="177"/>
      <c r="D15" s="78" t="s">
        <v>150</v>
      </c>
      <c r="E15" s="98">
        <v>21</v>
      </c>
      <c r="F15" s="88">
        <v>21</v>
      </c>
      <c r="G15" s="88">
        <v>25.3</v>
      </c>
      <c r="H15" s="88">
        <v>28.9</v>
      </c>
      <c r="I15" s="88">
        <v>29.3</v>
      </c>
      <c r="J15" s="88">
        <v>30</v>
      </c>
      <c r="K15" s="88"/>
      <c r="L15" s="8"/>
    </row>
    <row r="16" spans="1:12" ht="131.25" customHeight="1" x14ac:dyDescent="0.2">
      <c r="A16" s="85" t="s">
        <v>75</v>
      </c>
      <c r="B16" s="77" t="s">
        <v>155</v>
      </c>
      <c r="C16" s="177"/>
      <c r="D16" s="78" t="s">
        <v>150</v>
      </c>
      <c r="E16" s="98">
        <v>30</v>
      </c>
      <c r="F16" s="88">
        <v>30</v>
      </c>
      <c r="G16" s="88">
        <v>30.3</v>
      </c>
      <c r="H16" s="88">
        <v>30.6</v>
      </c>
      <c r="I16" s="88">
        <v>30.9</v>
      </c>
      <c r="J16" s="88">
        <v>31.2</v>
      </c>
      <c r="K16" s="88"/>
      <c r="L16" s="8"/>
    </row>
    <row r="17" spans="1:15" ht="143.25" customHeight="1" x14ac:dyDescent="0.2">
      <c r="A17" s="85" t="s">
        <v>76</v>
      </c>
      <c r="B17" s="77" t="s">
        <v>156</v>
      </c>
      <c r="C17" s="177"/>
      <c r="D17" s="78" t="s">
        <v>150</v>
      </c>
      <c r="E17" s="98">
        <v>50</v>
      </c>
      <c r="F17" s="88">
        <v>50</v>
      </c>
      <c r="G17" s="88">
        <v>50.3</v>
      </c>
      <c r="H17" s="88">
        <v>50.6</v>
      </c>
      <c r="I17" s="88">
        <v>50.9</v>
      </c>
      <c r="J17" s="88">
        <v>51.2</v>
      </c>
      <c r="K17" s="88"/>
      <c r="L17" s="8"/>
    </row>
    <row r="18" spans="1:15" ht="63" customHeight="1" x14ac:dyDescent="0.2">
      <c r="A18" s="85" t="s">
        <v>77</v>
      </c>
      <c r="B18" s="75" t="s">
        <v>157</v>
      </c>
      <c r="C18" s="177"/>
      <c r="D18" s="88" t="s">
        <v>175</v>
      </c>
      <c r="E18" s="101">
        <v>0.9</v>
      </c>
      <c r="F18" s="101">
        <v>0.9</v>
      </c>
      <c r="G18" s="101">
        <v>0.91</v>
      </c>
      <c r="H18" s="101">
        <v>0.92</v>
      </c>
      <c r="I18" s="101">
        <v>0.93</v>
      </c>
      <c r="J18" s="101">
        <v>0.94</v>
      </c>
      <c r="K18" s="88"/>
      <c r="L18" s="8"/>
      <c r="O18" s="102"/>
    </row>
    <row r="19" spans="1:15" ht="34.5" customHeight="1" x14ac:dyDescent="0.2">
      <c r="A19" s="85" t="s">
        <v>119</v>
      </c>
      <c r="B19" s="77" t="s">
        <v>158</v>
      </c>
      <c r="C19" s="177"/>
      <c r="D19" s="78" t="s">
        <v>150</v>
      </c>
      <c r="E19" s="101">
        <v>0.8</v>
      </c>
      <c r="F19" s="101">
        <v>0.8</v>
      </c>
      <c r="G19" s="101">
        <v>0.81</v>
      </c>
      <c r="H19" s="101">
        <v>0.82</v>
      </c>
      <c r="I19" s="101">
        <v>0.83</v>
      </c>
      <c r="J19" s="101">
        <v>0.84</v>
      </c>
      <c r="K19" s="88"/>
      <c r="L19" s="8"/>
    </row>
    <row r="20" spans="1:15" ht="37.5" customHeight="1" x14ac:dyDescent="0.2">
      <c r="A20" s="85" t="s">
        <v>120</v>
      </c>
      <c r="B20" s="77" t="s">
        <v>159</v>
      </c>
      <c r="C20" s="177"/>
      <c r="D20" s="78" t="s">
        <v>3</v>
      </c>
      <c r="E20" s="98">
        <v>1</v>
      </c>
      <c r="F20" s="88">
        <v>1</v>
      </c>
      <c r="G20" s="88">
        <v>1</v>
      </c>
      <c r="H20" s="88">
        <v>1</v>
      </c>
      <c r="I20" s="88">
        <v>1</v>
      </c>
      <c r="J20" s="88">
        <v>1</v>
      </c>
      <c r="K20" s="88"/>
      <c r="L20" s="8"/>
    </row>
    <row r="21" spans="1:15" ht="45" customHeight="1" x14ac:dyDescent="0.2">
      <c r="A21" s="85" t="s">
        <v>168</v>
      </c>
      <c r="B21" s="91" t="s">
        <v>160</v>
      </c>
      <c r="C21" s="177"/>
      <c r="D21" s="78" t="s">
        <v>3</v>
      </c>
      <c r="E21" s="88"/>
      <c r="F21" s="88"/>
      <c r="G21" s="88"/>
      <c r="H21" s="88"/>
      <c r="I21" s="88"/>
      <c r="J21" s="88"/>
      <c r="K21" s="88"/>
      <c r="L21" s="8"/>
    </row>
    <row r="22" spans="1:15" ht="60.75" customHeight="1" x14ac:dyDescent="0.2">
      <c r="A22" s="85" t="s">
        <v>169</v>
      </c>
      <c r="B22" s="76" t="s">
        <v>161</v>
      </c>
      <c r="C22" s="177"/>
      <c r="D22" s="78" t="s">
        <v>3</v>
      </c>
      <c r="E22" s="88">
        <v>1</v>
      </c>
      <c r="F22" s="88">
        <v>1</v>
      </c>
      <c r="G22" s="88">
        <v>0</v>
      </c>
      <c r="H22" s="88">
        <v>0</v>
      </c>
      <c r="I22" s="88">
        <v>0</v>
      </c>
      <c r="J22" s="88">
        <v>0</v>
      </c>
      <c r="K22" s="88"/>
      <c r="L22" s="8"/>
    </row>
    <row r="23" spans="1:15" ht="52.5" customHeight="1" x14ac:dyDescent="0.2">
      <c r="A23" s="85" t="s">
        <v>170</v>
      </c>
      <c r="B23" s="89" t="s">
        <v>162</v>
      </c>
      <c r="C23" s="177"/>
      <c r="D23" s="78" t="s">
        <v>3</v>
      </c>
      <c r="E23" s="88">
        <v>1</v>
      </c>
      <c r="F23" s="88">
        <v>1</v>
      </c>
      <c r="G23" s="88">
        <v>0</v>
      </c>
      <c r="H23" s="88">
        <v>0</v>
      </c>
      <c r="I23" s="88">
        <v>0</v>
      </c>
      <c r="J23" s="88">
        <v>0</v>
      </c>
      <c r="K23" s="88"/>
      <c r="L23" s="8"/>
    </row>
    <row r="24" spans="1:15" ht="42.75" customHeight="1" x14ac:dyDescent="0.2">
      <c r="A24" s="85" t="s">
        <v>171</v>
      </c>
      <c r="B24" s="89" t="s">
        <v>163</v>
      </c>
      <c r="C24" s="177"/>
      <c r="D24" s="78" t="s">
        <v>3</v>
      </c>
      <c r="E24" s="88">
        <v>1</v>
      </c>
      <c r="F24" s="88">
        <v>0</v>
      </c>
      <c r="G24" s="88">
        <v>1</v>
      </c>
      <c r="H24" s="88">
        <v>0</v>
      </c>
      <c r="I24" s="88">
        <v>0</v>
      </c>
      <c r="J24" s="88">
        <v>0</v>
      </c>
      <c r="K24" s="88"/>
      <c r="L24" s="8"/>
    </row>
    <row r="25" spans="1:15" ht="89.25" customHeight="1" x14ac:dyDescent="0.2">
      <c r="A25" s="85" t="s">
        <v>172</v>
      </c>
      <c r="B25" s="89" t="s">
        <v>164</v>
      </c>
      <c r="C25" s="177"/>
      <c r="D25" s="78" t="s">
        <v>150</v>
      </c>
      <c r="E25" s="88">
        <v>8</v>
      </c>
      <c r="F25" s="88">
        <v>8</v>
      </c>
      <c r="G25" s="88">
        <v>8.1999999999999993</v>
      </c>
      <c r="H25" s="88">
        <v>8.5</v>
      </c>
      <c r="I25" s="88">
        <v>8.8000000000000007</v>
      </c>
      <c r="J25" s="88">
        <v>9.1</v>
      </c>
      <c r="K25" s="88"/>
      <c r="L25" s="8"/>
    </row>
    <row r="26" spans="1:15" ht="55.5" customHeight="1" x14ac:dyDescent="0.2">
      <c r="A26" s="85" t="s">
        <v>173</v>
      </c>
      <c r="B26" s="135" t="s">
        <v>165</v>
      </c>
      <c r="C26" s="177"/>
      <c r="D26" s="132" t="s">
        <v>150</v>
      </c>
      <c r="E26" s="133">
        <v>34</v>
      </c>
      <c r="F26" s="133">
        <v>34</v>
      </c>
      <c r="G26" s="133">
        <v>34.5</v>
      </c>
      <c r="H26" s="133">
        <v>34.799999999999997</v>
      </c>
      <c r="I26" s="133">
        <v>35</v>
      </c>
      <c r="J26" s="133">
        <v>35.299999999999997</v>
      </c>
      <c r="K26" s="133"/>
      <c r="L26" s="8"/>
    </row>
    <row r="27" spans="1:15" ht="55.5" customHeight="1" x14ac:dyDescent="0.2">
      <c r="A27" s="85" t="s">
        <v>268</v>
      </c>
      <c r="B27" s="89" t="s">
        <v>269</v>
      </c>
      <c r="C27" s="177"/>
      <c r="D27" s="78" t="s">
        <v>150</v>
      </c>
      <c r="E27" s="88">
        <v>21</v>
      </c>
      <c r="F27" s="88">
        <v>21</v>
      </c>
      <c r="G27" s="88">
        <v>21</v>
      </c>
      <c r="H27" s="88">
        <v>21</v>
      </c>
      <c r="I27" s="88">
        <v>21</v>
      </c>
      <c r="J27" s="88">
        <v>21</v>
      </c>
      <c r="K27" s="88"/>
      <c r="L27" s="8"/>
    </row>
    <row r="28" spans="1:15" ht="26.25" customHeight="1" x14ac:dyDescent="0.2">
      <c r="A28" s="171" t="s">
        <v>81</v>
      </c>
      <c r="B28" s="172"/>
      <c r="C28" s="172"/>
      <c r="D28" s="172"/>
      <c r="E28" s="172"/>
      <c r="F28" s="172"/>
      <c r="G28" s="172"/>
      <c r="H28" s="172"/>
      <c r="I28" s="172"/>
      <c r="J28" s="173"/>
      <c r="K28" s="95"/>
      <c r="L28" s="54"/>
    </row>
    <row r="29" spans="1:15" ht="104.25" customHeight="1" x14ac:dyDescent="0.2">
      <c r="A29" s="96" t="s">
        <v>33</v>
      </c>
      <c r="B29" s="81" t="s">
        <v>166</v>
      </c>
      <c r="C29" s="74" t="s">
        <v>167</v>
      </c>
      <c r="D29" s="78" t="s">
        <v>150</v>
      </c>
      <c r="E29" s="86">
        <v>100</v>
      </c>
      <c r="F29" s="86">
        <v>100</v>
      </c>
      <c r="G29" s="86">
        <v>100</v>
      </c>
      <c r="H29" s="86">
        <v>100</v>
      </c>
      <c r="I29" s="86">
        <v>100</v>
      </c>
      <c r="J29" s="86">
        <v>100</v>
      </c>
      <c r="K29" s="88"/>
      <c r="L29" s="79"/>
    </row>
    <row r="30" spans="1:15" ht="113.25" customHeight="1" x14ac:dyDescent="0.2">
      <c r="A30" s="96" t="s">
        <v>34</v>
      </c>
      <c r="B30" s="81" t="s">
        <v>106</v>
      </c>
      <c r="C30" s="53"/>
      <c r="D30" s="78" t="s">
        <v>150</v>
      </c>
      <c r="E30" s="86">
        <v>100</v>
      </c>
      <c r="F30" s="86">
        <v>100</v>
      </c>
      <c r="G30" s="86">
        <v>100</v>
      </c>
      <c r="H30" s="86">
        <v>100</v>
      </c>
      <c r="I30" s="86">
        <v>100</v>
      </c>
      <c r="J30" s="86">
        <v>100</v>
      </c>
      <c r="K30" s="88"/>
      <c r="L30" s="8"/>
    </row>
  </sheetData>
  <mergeCells count="15">
    <mergeCell ref="A28:J28"/>
    <mergeCell ref="A1:K1"/>
    <mergeCell ref="A2:K2"/>
    <mergeCell ref="A3:K3"/>
    <mergeCell ref="A5:K5"/>
    <mergeCell ref="A6:K6"/>
    <mergeCell ref="C12:C27"/>
    <mergeCell ref="A8:A9"/>
    <mergeCell ref="E8:E9"/>
    <mergeCell ref="F8:J8"/>
    <mergeCell ref="B8:B9"/>
    <mergeCell ref="C8:C9"/>
    <mergeCell ref="D8:D9"/>
    <mergeCell ref="A11:K11"/>
    <mergeCell ref="K8:K9"/>
  </mergeCells>
  <pageMargins left="0.51181102362204722" right="0.51181102362204722" top="0.74803149606299213" bottom="0.74803149606299213" header="0.31496062992125984" footer="0.31496062992125984"/>
  <pageSetup paperSize="9" scale="80" fitToHeight="0" orientation="landscape" r:id="rId1"/>
  <rowBreaks count="2" manualBreakCount="2">
    <brk id="15" max="10" man="1"/>
    <brk id="2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15"/>
  <sheetViews>
    <sheetView zoomScale="110" zoomScaleNormal="110" workbookViewId="0">
      <selection activeCell="G11" sqref="G11"/>
    </sheetView>
  </sheetViews>
  <sheetFormatPr defaultRowHeight="14.25" x14ac:dyDescent="0.2"/>
  <cols>
    <col min="1" max="1" width="37.28515625" style="5" customWidth="1"/>
    <col min="2" max="2" width="15" style="5" customWidth="1"/>
    <col min="3" max="3" width="9.140625" style="5"/>
    <col min="4" max="4" width="17.5703125" style="5" customWidth="1"/>
    <col min="5" max="5" width="11.7109375" style="5" customWidth="1"/>
    <col min="6" max="7" width="11" style="5" customWidth="1"/>
    <col min="8" max="8" width="10.140625" style="5" customWidth="1"/>
    <col min="9" max="9" width="10.5703125" style="5" customWidth="1"/>
    <col min="10" max="10" width="11" style="5" customWidth="1"/>
    <col min="11" max="16384" width="9.140625" style="5"/>
  </cols>
  <sheetData>
    <row r="1" spans="1:11" ht="18" customHeight="1" x14ac:dyDescent="0.2">
      <c r="A1" s="167" t="s">
        <v>16</v>
      </c>
      <c r="B1" s="167"/>
      <c r="C1" s="167"/>
      <c r="D1" s="167"/>
      <c r="E1" s="167"/>
      <c r="F1" s="167"/>
      <c r="G1" s="167"/>
      <c r="H1" s="167"/>
      <c r="I1" s="167"/>
      <c r="J1" s="167"/>
    </row>
    <row r="2" spans="1:11" x14ac:dyDescent="0.2">
      <c r="A2" s="168" t="s">
        <v>125</v>
      </c>
      <c r="B2" s="168"/>
      <c r="C2" s="168"/>
      <c r="D2" s="168"/>
      <c r="E2" s="168"/>
      <c r="F2" s="168"/>
      <c r="G2" s="168"/>
      <c r="H2" s="168"/>
      <c r="I2" s="168"/>
      <c r="J2" s="168"/>
      <c r="K2" s="12"/>
    </row>
    <row r="3" spans="1:11" x14ac:dyDescent="0.2">
      <c r="A3" s="167" t="s">
        <v>135</v>
      </c>
      <c r="B3" s="167"/>
      <c r="C3" s="167"/>
      <c r="D3" s="167"/>
      <c r="E3" s="167"/>
      <c r="F3" s="167"/>
      <c r="G3" s="167"/>
      <c r="H3" s="167"/>
      <c r="I3" s="167"/>
      <c r="J3" s="167"/>
      <c r="K3" s="12"/>
    </row>
    <row r="4" spans="1:11" x14ac:dyDescent="0.2">
      <c r="A4" s="13"/>
    </row>
    <row r="5" spans="1:11" ht="21" customHeight="1" x14ac:dyDescent="0.2">
      <c r="A5" s="175" t="s">
        <v>66</v>
      </c>
      <c r="B5" s="175"/>
      <c r="C5" s="175"/>
      <c r="D5" s="175"/>
      <c r="E5" s="175"/>
      <c r="F5" s="175"/>
      <c r="G5" s="175"/>
      <c r="H5" s="175"/>
      <c r="I5" s="175"/>
      <c r="J5" s="175"/>
    </row>
    <row r="6" spans="1:11" ht="26.25" customHeight="1" x14ac:dyDescent="0.2">
      <c r="A6" s="190" t="s">
        <v>222</v>
      </c>
      <c r="B6" s="175"/>
      <c r="C6" s="175"/>
      <c r="D6" s="175"/>
      <c r="E6" s="175"/>
      <c r="F6" s="175"/>
      <c r="G6" s="175"/>
      <c r="H6" s="175"/>
      <c r="I6" s="175"/>
      <c r="J6" s="175"/>
    </row>
    <row r="7" spans="1:11" ht="38.25" customHeight="1" x14ac:dyDescent="0.2">
      <c r="A7" s="93" t="s">
        <v>7</v>
      </c>
      <c r="B7" s="187" t="s">
        <v>124</v>
      </c>
      <c r="C7" s="187"/>
      <c r="D7" s="187"/>
      <c r="E7" s="187"/>
      <c r="F7" s="187"/>
      <c r="G7" s="187"/>
      <c r="H7" s="187"/>
      <c r="I7" s="187"/>
      <c r="J7" s="188"/>
    </row>
    <row r="8" spans="1:11" ht="27.75" customHeight="1" x14ac:dyDescent="0.2">
      <c r="A8" s="184" t="s">
        <v>59</v>
      </c>
      <c r="B8" s="189" t="s">
        <v>13</v>
      </c>
      <c r="C8" s="189" t="s">
        <v>14</v>
      </c>
      <c r="D8" s="189"/>
      <c r="E8" s="178" t="s">
        <v>8</v>
      </c>
      <c r="F8" s="178"/>
      <c r="G8" s="178"/>
      <c r="H8" s="178"/>
      <c r="I8" s="178"/>
      <c r="J8" s="178"/>
    </row>
    <row r="9" spans="1:11" ht="27.75" customHeight="1" x14ac:dyDescent="0.2">
      <c r="A9" s="185"/>
      <c r="B9" s="189"/>
      <c r="C9" s="189"/>
      <c r="D9" s="189"/>
      <c r="E9" s="65" t="s">
        <v>9</v>
      </c>
      <c r="F9" s="65" t="s">
        <v>10</v>
      </c>
      <c r="G9" s="65" t="s">
        <v>107</v>
      </c>
      <c r="H9" s="65" t="s">
        <v>108</v>
      </c>
      <c r="I9" s="65" t="s">
        <v>109</v>
      </c>
      <c r="J9" s="65" t="s">
        <v>11</v>
      </c>
    </row>
    <row r="10" spans="1:11" ht="32.25" customHeight="1" x14ac:dyDescent="0.2">
      <c r="A10" s="185"/>
      <c r="B10" s="194" t="s">
        <v>202</v>
      </c>
      <c r="C10" s="191" t="s">
        <v>138</v>
      </c>
      <c r="D10" s="191"/>
      <c r="E10" s="87">
        <f t="shared" ref="E10:I10" si="0">E11+E12+E13</f>
        <v>66128.11</v>
      </c>
      <c r="F10" s="87">
        <f t="shared" si="0"/>
        <v>78294.009999999995</v>
      </c>
      <c r="G10" s="87">
        <f t="shared" si="0"/>
        <v>78294.009999999995</v>
      </c>
      <c r="H10" s="87">
        <f t="shared" si="0"/>
        <v>78294.009999999995</v>
      </c>
      <c r="I10" s="87">
        <f t="shared" si="0"/>
        <v>78294.009999999995</v>
      </c>
      <c r="J10" s="87">
        <f>SUM(J11:J13)</f>
        <v>379304.15</v>
      </c>
    </row>
    <row r="11" spans="1:11" ht="42" customHeight="1" x14ac:dyDescent="0.2">
      <c r="A11" s="185"/>
      <c r="B11" s="194"/>
      <c r="C11" s="192" t="s">
        <v>80</v>
      </c>
      <c r="D11" s="193"/>
      <c r="E11" s="87">
        <f>'Прил 7 Перечень мероприятий'!G52</f>
        <v>66128.11</v>
      </c>
      <c r="F11" s="87">
        <f>'Прил 7 Перечень мероприятий'!H52</f>
        <v>78294.009999999995</v>
      </c>
      <c r="G11" s="87">
        <f>'Прил 7 Перечень мероприятий'!I52</f>
        <v>78294.009999999995</v>
      </c>
      <c r="H11" s="87">
        <f>'Прил 7 Перечень мероприятий'!J52</f>
        <v>78294.009999999995</v>
      </c>
      <c r="I11" s="87">
        <f>'Прил 7 Перечень мероприятий'!K52</f>
        <v>78294.009999999995</v>
      </c>
      <c r="J11" s="87">
        <f>SUM(E11:I11)</f>
        <v>379304.15</v>
      </c>
    </row>
    <row r="12" spans="1:11" ht="53.25" customHeight="1" x14ac:dyDescent="0.2">
      <c r="A12" s="185"/>
      <c r="B12" s="194"/>
      <c r="C12" s="191" t="s">
        <v>12</v>
      </c>
      <c r="D12" s="191"/>
      <c r="E12" s="16">
        <v>0</v>
      </c>
      <c r="F12" s="16">
        <v>0</v>
      </c>
      <c r="G12" s="16">
        <v>0</v>
      </c>
      <c r="H12" s="16">
        <v>0</v>
      </c>
      <c r="I12" s="16">
        <v>0</v>
      </c>
      <c r="J12" s="16">
        <f>SUM(E12:I12)</f>
        <v>0</v>
      </c>
    </row>
    <row r="13" spans="1:11" ht="42" customHeight="1" x14ac:dyDescent="0.2">
      <c r="A13" s="186"/>
      <c r="B13" s="194"/>
      <c r="C13" s="191" t="s">
        <v>136</v>
      </c>
      <c r="D13" s="191"/>
      <c r="E13" s="16">
        <v>0</v>
      </c>
      <c r="F13" s="16">
        <v>0</v>
      </c>
      <c r="G13" s="16">
        <v>0</v>
      </c>
      <c r="H13" s="16">
        <v>0</v>
      </c>
      <c r="I13" s="16">
        <v>0</v>
      </c>
      <c r="J13" s="85">
        <f>SUM(E13:I13)</f>
        <v>0</v>
      </c>
    </row>
    <row r="14" spans="1:11" x14ac:dyDescent="0.2">
      <c r="A14" s="8"/>
    </row>
    <row r="15" spans="1:11" x14ac:dyDescent="0.2">
      <c r="A15" s="13"/>
    </row>
  </sheetData>
  <mergeCells count="15">
    <mergeCell ref="A8:A13"/>
    <mergeCell ref="A1:J1"/>
    <mergeCell ref="B7:J7"/>
    <mergeCell ref="B8:B9"/>
    <mergeCell ref="C8:D9"/>
    <mergeCell ref="E8:J8"/>
    <mergeCell ref="A2:J2"/>
    <mergeCell ref="A3:J3"/>
    <mergeCell ref="A5:J5"/>
    <mergeCell ref="A6:J6"/>
    <mergeCell ref="C10:D10"/>
    <mergeCell ref="C11:D11"/>
    <mergeCell ref="C12:D12"/>
    <mergeCell ref="B10:B13"/>
    <mergeCell ref="C13:D13"/>
  </mergeCells>
  <pageMargins left="0.51181102362204722" right="0.51181102362204722" top="0.74803149606299213" bottom="0.74803149606299213"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16"/>
  <sheetViews>
    <sheetView zoomScale="110" zoomScaleNormal="110" workbookViewId="0">
      <selection activeCell="E12" sqref="E12"/>
    </sheetView>
  </sheetViews>
  <sheetFormatPr defaultRowHeight="14.25" x14ac:dyDescent="0.2"/>
  <cols>
    <col min="1" max="1" width="37.7109375" style="17" customWidth="1"/>
    <col min="2" max="2" width="15.85546875" style="17" customWidth="1"/>
    <col min="3" max="3" width="9.140625" style="17"/>
    <col min="4" max="4" width="16" style="17" customWidth="1"/>
    <col min="5" max="5" width="11.7109375" style="17" customWidth="1"/>
    <col min="6" max="7" width="11" style="17" customWidth="1"/>
    <col min="8" max="8" width="10.140625" style="17" customWidth="1"/>
    <col min="9" max="9" width="10.5703125" style="17" customWidth="1"/>
    <col min="10" max="10" width="11" style="17" customWidth="1"/>
    <col min="11" max="16384" width="9.140625" style="17"/>
  </cols>
  <sheetData>
    <row r="1" spans="1:11" x14ac:dyDescent="0.2">
      <c r="A1" s="168" t="s">
        <v>117</v>
      </c>
      <c r="B1" s="168"/>
      <c r="C1" s="168"/>
      <c r="D1" s="168"/>
      <c r="E1" s="168"/>
      <c r="F1" s="168"/>
      <c r="G1" s="168"/>
      <c r="H1" s="168"/>
      <c r="I1" s="168"/>
      <c r="J1" s="168"/>
    </row>
    <row r="2" spans="1:11" x14ac:dyDescent="0.2">
      <c r="A2" s="168" t="s">
        <v>125</v>
      </c>
      <c r="B2" s="168"/>
      <c r="C2" s="168"/>
      <c r="D2" s="168"/>
      <c r="E2" s="168"/>
      <c r="F2" s="168"/>
      <c r="G2" s="168"/>
      <c r="H2" s="168"/>
      <c r="I2" s="168"/>
      <c r="J2" s="168"/>
      <c r="K2" s="18"/>
    </row>
    <row r="3" spans="1:11" ht="15" x14ac:dyDescent="0.2">
      <c r="A3" s="168" t="s">
        <v>137</v>
      </c>
      <c r="B3" s="168"/>
      <c r="C3" s="168"/>
      <c r="D3" s="168"/>
      <c r="E3" s="168"/>
      <c r="F3" s="168"/>
      <c r="G3" s="168"/>
      <c r="H3" s="168"/>
      <c r="I3" s="168"/>
      <c r="J3" s="168"/>
      <c r="K3" s="18"/>
    </row>
    <row r="4" spans="1:11" x14ac:dyDescent="0.2">
      <c r="A4" s="57"/>
    </row>
    <row r="5" spans="1:11" x14ac:dyDescent="0.2">
      <c r="A5" s="174" t="s">
        <v>83</v>
      </c>
      <c r="B5" s="174"/>
      <c r="C5" s="174"/>
      <c r="D5" s="174"/>
      <c r="E5" s="174"/>
      <c r="F5" s="174"/>
      <c r="G5" s="174"/>
      <c r="H5" s="174"/>
      <c r="I5" s="174"/>
      <c r="J5" s="174"/>
    </row>
    <row r="6" spans="1:11" x14ac:dyDescent="0.2">
      <c r="A6" s="199" t="s">
        <v>82</v>
      </c>
      <c r="B6" s="199"/>
      <c r="C6" s="199"/>
      <c r="D6" s="199"/>
      <c r="E6" s="199"/>
      <c r="F6" s="199"/>
      <c r="G6" s="199"/>
      <c r="H6" s="199"/>
      <c r="I6" s="199"/>
      <c r="J6" s="199"/>
    </row>
    <row r="7" spans="1:11" x14ac:dyDescent="0.2">
      <c r="A7" s="20"/>
    </row>
    <row r="8" spans="1:11" s="5" customFormat="1" ht="38.25" customHeight="1" x14ac:dyDescent="0.2">
      <c r="A8" s="93" t="s">
        <v>7</v>
      </c>
      <c r="B8" s="195" t="s">
        <v>124</v>
      </c>
      <c r="C8" s="195"/>
      <c r="D8" s="195"/>
      <c r="E8" s="195"/>
      <c r="F8" s="195"/>
      <c r="G8" s="195"/>
      <c r="H8" s="195"/>
      <c r="I8" s="195"/>
      <c r="J8" s="196"/>
    </row>
    <row r="9" spans="1:11" s="5" customFormat="1" ht="27.75" customHeight="1" x14ac:dyDescent="0.2">
      <c r="A9" s="197" t="s">
        <v>59</v>
      </c>
      <c r="B9" s="189" t="s">
        <v>13</v>
      </c>
      <c r="C9" s="198" t="s">
        <v>14</v>
      </c>
      <c r="D9" s="198"/>
      <c r="E9" s="178" t="s">
        <v>8</v>
      </c>
      <c r="F9" s="178"/>
      <c r="G9" s="178"/>
      <c r="H9" s="178"/>
      <c r="I9" s="178"/>
      <c r="J9" s="178"/>
    </row>
    <row r="10" spans="1:11" s="5" customFormat="1" ht="24" customHeight="1" x14ac:dyDescent="0.2">
      <c r="A10" s="197"/>
      <c r="B10" s="189"/>
      <c r="C10" s="198"/>
      <c r="D10" s="198"/>
      <c r="E10" s="55" t="s">
        <v>9</v>
      </c>
      <c r="F10" s="55" t="s">
        <v>10</v>
      </c>
      <c r="G10" s="55" t="s">
        <v>107</v>
      </c>
      <c r="H10" s="55" t="s">
        <v>108</v>
      </c>
      <c r="I10" s="55" t="s">
        <v>109</v>
      </c>
      <c r="J10" s="55" t="s">
        <v>11</v>
      </c>
    </row>
    <row r="11" spans="1:11" s="5" customFormat="1" ht="34.5" customHeight="1" x14ac:dyDescent="0.2">
      <c r="A11" s="197"/>
      <c r="B11" s="194" t="s">
        <v>202</v>
      </c>
      <c r="C11" s="191" t="s">
        <v>139</v>
      </c>
      <c r="D11" s="191"/>
      <c r="E11" s="56">
        <f>SUM(E12:E14)</f>
        <v>36573.799999999996</v>
      </c>
      <c r="F11" s="87">
        <f t="shared" ref="F11:I11" si="0">SUM(F12:F14)</f>
        <v>33602</v>
      </c>
      <c r="G11" s="87">
        <f t="shared" si="0"/>
        <v>33602</v>
      </c>
      <c r="H11" s="87">
        <f t="shared" si="0"/>
        <v>33602</v>
      </c>
      <c r="I11" s="87">
        <f t="shared" si="0"/>
        <v>33602</v>
      </c>
      <c r="J11" s="56">
        <f>SUM(J12:J14)</f>
        <v>170981.8</v>
      </c>
    </row>
    <row r="12" spans="1:11" s="5" customFormat="1" ht="39.75" customHeight="1" x14ac:dyDescent="0.2">
      <c r="A12" s="197"/>
      <c r="B12" s="194"/>
      <c r="C12" s="191" t="s">
        <v>80</v>
      </c>
      <c r="D12" s="191"/>
      <c r="E12" s="87">
        <f>'Прил 7 Перечень мероприятий'!G90</f>
        <v>36573.799999999996</v>
      </c>
      <c r="F12" s="87">
        <f>'Прил 7 Перечень мероприятий'!H90</f>
        <v>33602</v>
      </c>
      <c r="G12" s="87">
        <f>'Прил 7 Перечень мероприятий'!I90</f>
        <v>33602</v>
      </c>
      <c r="H12" s="87">
        <f>'Прил 7 Перечень мероприятий'!J90</f>
        <v>33602</v>
      </c>
      <c r="I12" s="87">
        <f>'Прил 7 Перечень мероприятий'!K90</f>
        <v>33602</v>
      </c>
      <c r="J12" s="87">
        <f>SUM(E12:I12)</f>
        <v>170981.8</v>
      </c>
    </row>
    <row r="13" spans="1:11" s="5" customFormat="1" ht="49.5" customHeight="1" x14ac:dyDescent="0.2">
      <c r="A13" s="197"/>
      <c r="B13" s="194"/>
      <c r="C13" s="191" t="s">
        <v>12</v>
      </c>
      <c r="D13" s="191"/>
      <c r="E13" s="56">
        <v>0</v>
      </c>
      <c r="F13" s="56">
        <v>0</v>
      </c>
      <c r="G13" s="56">
        <v>0</v>
      </c>
      <c r="H13" s="56">
        <v>0</v>
      </c>
      <c r="I13" s="56">
        <v>0</v>
      </c>
      <c r="J13" s="56">
        <f>SUM(E13:I13)</f>
        <v>0</v>
      </c>
    </row>
    <row r="14" spans="1:11" s="5" customFormat="1" ht="43.5" customHeight="1" x14ac:dyDescent="0.2">
      <c r="A14" s="197"/>
      <c r="B14" s="194"/>
      <c r="C14" s="191" t="s">
        <v>57</v>
      </c>
      <c r="D14" s="191"/>
      <c r="E14" s="56">
        <v>0</v>
      </c>
      <c r="F14" s="71">
        <v>0</v>
      </c>
      <c r="G14" s="71">
        <v>0</v>
      </c>
      <c r="H14" s="71">
        <v>0</v>
      </c>
      <c r="I14" s="71">
        <v>0</v>
      </c>
      <c r="J14" s="71">
        <f>SUM(E14:I14)</f>
        <v>0</v>
      </c>
    </row>
    <row r="15" spans="1:11" x14ac:dyDescent="0.2">
      <c r="A15" s="23"/>
      <c r="B15" s="23"/>
      <c r="C15" s="23"/>
      <c r="D15" s="23"/>
      <c r="E15" s="23"/>
      <c r="F15" s="24"/>
      <c r="G15" s="24"/>
      <c r="H15" s="23"/>
      <c r="I15" s="23"/>
      <c r="J15" s="23"/>
    </row>
    <row r="16" spans="1:11" x14ac:dyDescent="0.2">
      <c r="A16" s="57"/>
    </row>
  </sheetData>
  <mergeCells count="15">
    <mergeCell ref="A1:J1"/>
    <mergeCell ref="A2:J2"/>
    <mergeCell ref="A3:J3"/>
    <mergeCell ref="A5:J5"/>
    <mergeCell ref="A6:J6"/>
    <mergeCell ref="C12:D12"/>
    <mergeCell ref="C13:D13"/>
    <mergeCell ref="B8:J8"/>
    <mergeCell ref="C14:D14"/>
    <mergeCell ref="A9:A14"/>
    <mergeCell ref="B9:B10"/>
    <mergeCell ref="C9:D10"/>
    <mergeCell ref="E9:J9"/>
    <mergeCell ref="B11:B14"/>
    <mergeCell ref="C11:D11"/>
  </mergeCells>
  <pageMargins left="0.51181102362204722" right="0.51181102362204722" top="0.74803149606299213" bottom="0.74803149606299213"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17"/>
  <sheetViews>
    <sheetView zoomScale="110" zoomScaleNormal="110" workbookViewId="0">
      <selection activeCell="F12" sqref="F12"/>
    </sheetView>
  </sheetViews>
  <sheetFormatPr defaultRowHeight="14.25" x14ac:dyDescent="0.2"/>
  <cols>
    <col min="1" max="1" width="37.5703125" style="17" customWidth="1"/>
    <col min="2" max="2" width="15.5703125" style="17" customWidth="1"/>
    <col min="3" max="3" width="9.140625" style="17"/>
    <col min="4" max="4" width="16.140625" style="17" customWidth="1"/>
    <col min="5" max="5" width="11.7109375" style="17" customWidth="1"/>
    <col min="6" max="7" width="11" style="17" customWidth="1"/>
    <col min="8" max="8" width="10.140625" style="17" customWidth="1"/>
    <col min="9" max="9" width="10.5703125" style="17" customWidth="1"/>
    <col min="10" max="10" width="11" style="17" customWidth="1"/>
    <col min="11" max="16384" width="9.140625" style="17"/>
  </cols>
  <sheetData>
    <row r="1" spans="1:11" x14ac:dyDescent="0.2">
      <c r="A1" s="168" t="s">
        <v>17</v>
      </c>
      <c r="B1" s="168"/>
      <c r="C1" s="168"/>
      <c r="D1" s="168"/>
      <c r="E1" s="168"/>
      <c r="F1" s="168"/>
      <c r="G1" s="168"/>
      <c r="H1" s="168"/>
      <c r="I1" s="168"/>
      <c r="J1" s="168"/>
    </row>
    <row r="2" spans="1:11" x14ac:dyDescent="0.2">
      <c r="A2" s="168" t="s">
        <v>125</v>
      </c>
      <c r="B2" s="168"/>
      <c r="C2" s="168"/>
      <c r="D2" s="168"/>
      <c r="E2" s="168"/>
      <c r="F2" s="168"/>
      <c r="G2" s="168"/>
      <c r="H2" s="168"/>
      <c r="I2" s="168"/>
      <c r="J2" s="168"/>
      <c r="K2" s="18"/>
    </row>
    <row r="3" spans="1:11" ht="15" x14ac:dyDescent="0.2">
      <c r="A3" s="168" t="s">
        <v>140</v>
      </c>
      <c r="B3" s="168"/>
      <c r="C3" s="168"/>
      <c r="D3" s="168"/>
      <c r="E3" s="168"/>
      <c r="F3" s="168"/>
      <c r="G3" s="168"/>
      <c r="H3" s="168"/>
      <c r="I3" s="168"/>
      <c r="J3" s="168"/>
      <c r="K3" s="18"/>
    </row>
    <row r="4" spans="1:11" x14ac:dyDescent="0.2">
      <c r="A4" s="19"/>
    </row>
    <row r="5" spans="1:11" x14ac:dyDescent="0.2">
      <c r="A5" s="174" t="s">
        <v>118</v>
      </c>
      <c r="B5" s="174"/>
      <c r="C5" s="174"/>
      <c r="D5" s="174"/>
      <c r="E5" s="174"/>
      <c r="F5" s="174"/>
      <c r="G5" s="174"/>
      <c r="H5" s="174"/>
      <c r="I5" s="174"/>
      <c r="J5" s="174"/>
    </row>
    <row r="6" spans="1:11" x14ac:dyDescent="0.2">
      <c r="A6" s="199" t="s">
        <v>19</v>
      </c>
      <c r="B6" s="199"/>
      <c r="C6" s="199"/>
      <c r="D6" s="199"/>
      <c r="E6" s="199"/>
      <c r="F6" s="199"/>
      <c r="G6" s="199"/>
      <c r="H6" s="199"/>
      <c r="I6" s="199"/>
      <c r="J6" s="199"/>
    </row>
    <row r="7" spans="1:11" x14ac:dyDescent="0.2">
      <c r="A7" s="20"/>
    </row>
    <row r="8" spans="1:11" ht="38.25" customHeight="1" x14ac:dyDescent="0.2">
      <c r="A8" s="94" t="s">
        <v>7</v>
      </c>
      <c r="B8" s="200" t="s">
        <v>124</v>
      </c>
      <c r="C8" s="200"/>
      <c r="D8" s="200"/>
      <c r="E8" s="200"/>
      <c r="F8" s="200"/>
      <c r="G8" s="200"/>
      <c r="H8" s="200"/>
      <c r="I8" s="200"/>
      <c r="J8" s="201"/>
    </row>
    <row r="9" spans="1:11" ht="27.75" customHeight="1" x14ac:dyDescent="0.2">
      <c r="A9" s="203" t="s">
        <v>15</v>
      </c>
      <c r="B9" s="204" t="s">
        <v>13</v>
      </c>
      <c r="C9" s="205" t="s">
        <v>14</v>
      </c>
      <c r="D9" s="205"/>
      <c r="E9" s="206" t="s">
        <v>8</v>
      </c>
      <c r="F9" s="206"/>
      <c r="G9" s="206"/>
      <c r="H9" s="206"/>
      <c r="I9" s="206"/>
      <c r="J9" s="206"/>
    </row>
    <row r="10" spans="1:11" ht="31.5" hidden="1" customHeight="1" x14ac:dyDescent="0.2">
      <c r="A10" s="203"/>
      <c r="B10" s="204"/>
      <c r="C10" s="205"/>
      <c r="D10" s="205"/>
      <c r="E10" s="206"/>
      <c r="F10" s="206"/>
      <c r="G10" s="206"/>
      <c r="H10" s="206"/>
      <c r="I10" s="206"/>
      <c r="J10" s="206"/>
    </row>
    <row r="11" spans="1:11" ht="27.75" customHeight="1" x14ac:dyDescent="0.2">
      <c r="A11" s="203"/>
      <c r="B11" s="204"/>
      <c r="C11" s="205"/>
      <c r="D11" s="205"/>
      <c r="E11" s="21" t="s">
        <v>9</v>
      </c>
      <c r="F11" s="21" t="s">
        <v>10</v>
      </c>
      <c r="G11" s="21" t="s">
        <v>107</v>
      </c>
      <c r="H11" s="21" t="s">
        <v>108</v>
      </c>
      <c r="I11" s="21" t="s">
        <v>109</v>
      </c>
      <c r="J11" s="21" t="s">
        <v>11</v>
      </c>
    </row>
    <row r="12" spans="1:11" ht="46.5" customHeight="1" x14ac:dyDescent="0.2">
      <c r="A12" s="203"/>
      <c r="B12" s="204" t="s">
        <v>202</v>
      </c>
      <c r="C12" s="202" t="s">
        <v>141</v>
      </c>
      <c r="D12" s="202"/>
      <c r="E12" s="22">
        <f t="shared" ref="E12:J12" si="0">E13+E14+E15</f>
        <v>7495.1</v>
      </c>
      <c r="F12" s="22">
        <f t="shared" si="0"/>
        <v>6240.2</v>
      </c>
      <c r="G12" s="22">
        <f t="shared" si="0"/>
        <v>6240.2</v>
      </c>
      <c r="H12" s="22">
        <f t="shared" si="0"/>
        <v>6240.2</v>
      </c>
      <c r="I12" s="22">
        <f t="shared" si="0"/>
        <v>6240.2</v>
      </c>
      <c r="J12" s="22">
        <f t="shared" si="0"/>
        <v>32455.9</v>
      </c>
    </row>
    <row r="13" spans="1:11" ht="46.5" customHeight="1" x14ac:dyDescent="0.2">
      <c r="A13" s="203"/>
      <c r="B13" s="204"/>
      <c r="C13" s="202" t="s">
        <v>80</v>
      </c>
      <c r="D13" s="202"/>
      <c r="E13" s="72">
        <f>'Прил 7 Перечень мероприятий'!G114</f>
        <v>7495.1</v>
      </c>
      <c r="F13" s="72">
        <f>'Прил 7 Перечень мероприятий'!H114</f>
        <v>6240.2</v>
      </c>
      <c r="G13" s="72">
        <f>'Прил 7 Перечень мероприятий'!I114</f>
        <v>6240.2</v>
      </c>
      <c r="H13" s="72">
        <f>'Прил 7 Перечень мероприятий'!J114</f>
        <v>6240.2</v>
      </c>
      <c r="I13" s="72">
        <f>'Прил 7 Перечень мероприятий'!K114</f>
        <v>6240.2</v>
      </c>
      <c r="J13" s="22">
        <f>E13+F13+G13+H13+I13</f>
        <v>32455.9</v>
      </c>
    </row>
    <row r="14" spans="1:11" ht="45" customHeight="1" x14ac:dyDescent="0.2">
      <c r="A14" s="203"/>
      <c r="B14" s="204"/>
      <c r="C14" s="202" t="s">
        <v>12</v>
      </c>
      <c r="D14" s="202"/>
      <c r="E14" s="22">
        <v>0</v>
      </c>
      <c r="F14" s="22">
        <v>0</v>
      </c>
      <c r="G14" s="22">
        <v>0</v>
      </c>
      <c r="H14" s="22">
        <v>0</v>
      </c>
      <c r="I14" s="22">
        <v>0</v>
      </c>
      <c r="J14" s="22">
        <v>0</v>
      </c>
    </row>
    <row r="15" spans="1:11" ht="48.75" customHeight="1" x14ac:dyDescent="0.2">
      <c r="A15" s="203"/>
      <c r="B15" s="204"/>
      <c r="C15" s="202" t="s">
        <v>57</v>
      </c>
      <c r="D15" s="202"/>
      <c r="E15" s="22">
        <v>0</v>
      </c>
      <c r="F15" s="22">
        <v>0</v>
      </c>
      <c r="G15" s="22">
        <v>0</v>
      </c>
      <c r="H15" s="22">
        <v>0</v>
      </c>
      <c r="I15" s="22">
        <v>0</v>
      </c>
      <c r="J15" s="22">
        <v>0</v>
      </c>
    </row>
    <row r="16" spans="1:11" x14ac:dyDescent="0.2">
      <c r="A16" s="23"/>
      <c r="B16" s="23"/>
      <c r="C16" s="23"/>
      <c r="D16" s="23"/>
      <c r="E16" s="23"/>
      <c r="F16" s="24"/>
      <c r="G16" s="24"/>
      <c r="H16" s="23"/>
      <c r="I16" s="23"/>
      <c r="J16" s="23"/>
    </row>
    <row r="17" spans="1:1" x14ac:dyDescent="0.2">
      <c r="A17" s="19"/>
    </row>
  </sheetData>
  <mergeCells count="15">
    <mergeCell ref="A1:J1"/>
    <mergeCell ref="A2:J2"/>
    <mergeCell ref="A3:J3"/>
    <mergeCell ref="A5:J5"/>
    <mergeCell ref="A6:J6"/>
    <mergeCell ref="B8:J8"/>
    <mergeCell ref="C14:D14"/>
    <mergeCell ref="C15:D15"/>
    <mergeCell ref="A9:A15"/>
    <mergeCell ref="B9:B11"/>
    <mergeCell ref="C9:D11"/>
    <mergeCell ref="E9:J10"/>
    <mergeCell ref="B12:B15"/>
    <mergeCell ref="C12:D12"/>
    <mergeCell ref="C13:D13"/>
  </mergeCells>
  <pageMargins left="0.51181102362204722" right="0.51181102362204722" top="0.74803149606299213" bottom="0.74803149606299213" header="0.31496062992125984" footer="0.31496062992125984"/>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N257"/>
  <sheetViews>
    <sheetView topLeftCell="A3" zoomScaleNormal="100" zoomScaleSheetLayoutView="30" workbookViewId="0">
      <selection activeCell="A18" sqref="A18:A23"/>
    </sheetView>
  </sheetViews>
  <sheetFormatPr defaultRowHeight="14.25" x14ac:dyDescent="0.2"/>
  <cols>
    <col min="1" max="1" width="62.140625" style="106" customWidth="1"/>
    <col min="2" max="2" width="12.28515625" style="5" customWidth="1"/>
    <col min="3" max="3" width="15.85546875" style="5" hidden="1" customWidth="1"/>
    <col min="4" max="4" width="92" style="5" customWidth="1"/>
    <col min="5" max="5" width="15.42578125" style="5" customWidth="1"/>
    <col min="6" max="6" width="15.42578125" style="25" customWidth="1"/>
    <col min="7" max="7" width="27.42578125" style="5" customWidth="1"/>
    <col min="8" max="13" width="9.140625" style="5"/>
    <col min="14" max="14" width="12.5703125" style="5" bestFit="1" customWidth="1"/>
    <col min="15" max="16384" width="9.140625" style="5"/>
  </cols>
  <sheetData>
    <row r="1" spans="1:7" ht="15" hidden="1" customHeight="1" x14ac:dyDescent="0.2">
      <c r="D1" s="246" t="s">
        <v>240</v>
      </c>
      <c r="E1" s="246"/>
      <c r="F1" s="246"/>
      <c r="G1" s="246"/>
    </row>
    <row r="2" spans="1:7" ht="15" hidden="1" customHeight="1" x14ac:dyDescent="0.2">
      <c r="D2" s="121"/>
      <c r="E2" s="246" t="s">
        <v>241</v>
      </c>
      <c r="F2" s="246"/>
      <c r="G2" s="246"/>
    </row>
    <row r="3" spans="1:7" ht="15" customHeight="1" x14ac:dyDescent="0.2">
      <c r="D3" s="121"/>
      <c r="E3" s="121"/>
      <c r="F3" s="121"/>
      <c r="G3" s="121" t="s">
        <v>18</v>
      </c>
    </row>
    <row r="4" spans="1:7" ht="39" customHeight="1" x14ac:dyDescent="0.2">
      <c r="D4" s="247" t="s">
        <v>335</v>
      </c>
      <c r="E4" s="247"/>
      <c r="F4" s="247"/>
      <c r="G4" s="247"/>
    </row>
    <row r="5" spans="1:7" ht="15" x14ac:dyDescent="0.2">
      <c r="A5" s="110"/>
    </row>
    <row r="6" spans="1:7" x14ac:dyDescent="0.2">
      <c r="A6" s="175" t="s">
        <v>27</v>
      </c>
      <c r="B6" s="175"/>
      <c r="C6" s="175"/>
      <c r="D6" s="175"/>
      <c r="E6" s="175"/>
      <c r="F6" s="175"/>
      <c r="G6" s="175"/>
    </row>
    <row r="7" spans="1:7" ht="8.25" customHeight="1" x14ac:dyDescent="0.2">
      <c r="A7" s="111"/>
    </row>
    <row r="8" spans="1:7" ht="57.75" customHeight="1" x14ac:dyDescent="0.2">
      <c r="A8" s="119" t="s">
        <v>29</v>
      </c>
      <c r="B8" s="107"/>
      <c r="C8" s="178" t="s">
        <v>30</v>
      </c>
      <c r="D8" s="178"/>
      <c r="E8" s="178" t="s">
        <v>31</v>
      </c>
      <c r="F8" s="178"/>
      <c r="G8" s="122" t="s">
        <v>28</v>
      </c>
    </row>
    <row r="9" spans="1:7" x14ac:dyDescent="0.2">
      <c r="A9" s="107">
        <v>1</v>
      </c>
      <c r="B9" s="107">
        <v>2</v>
      </c>
      <c r="C9" s="178">
        <v>3</v>
      </c>
      <c r="D9" s="178"/>
      <c r="E9" s="178">
        <v>4</v>
      </c>
      <c r="F9" s="178"/>
      <c r="G9" s="7">
        <v>5</v>
      </c>
    </row>
    <row r="10" spans="1:7" ht="23.25" customHeight="1" x14ac:dyDescent="0.2">
      <c r="A10" s="228" t="s">
        <v>58</v>
      </c>
      <c r="B10" s="228"/>
      <c r="C10" s="228"/>
      <c r="D10" s="228"/>
      <c r="E10" s="228"/>
      <c r="F10" s="228"/>
      <c r="G10" s="228"/>
    </row>
    <row r="11" spans="1:7" ht="42" customHeight="1" x14ac:dyDescent="0.2">
      <c r="A11" s="222" t="s">
        <v>197</v>
      </c>
      <c r="B11" s="223"/>
      <c r="C11" s="120"/>
      <c r="D11" s="120"/>
      <c r="E11" s="109"/>
      <c r="F11" s="109"/>
      <c r="G11" s="109"/>
    </row>
    <row r="12" spans="1:7" ht="24" customHeight="1" x14ac:dyDescent="0.2">
      <c r="A12" s="230" t="s">
        <v>337</v>
      </c>
      <c r="B12" s="178" t="s">
        <v>199</v>
      </c>
      <c r="C12" s="224" t="s">
        <v>237</v>
      </c>
      <c r="D12" s="224"/>
      <c r="E12" s="14" t="s">
        <v>55</v>
      </c>
      <c r="F12" s="26">
        <f>SUM(F13:F17)</f>
        <v>13500</v>
      </c>
      <c r="G12" s="191"/>
    </row>
    <row r="13" spans="1:7" ht="17.25" customHeight="1" x14ac:dyDescent="0.2">
      <c r="A13" s="230"/>
      <c r="B13" s="178"/>
      <c r="C13" s="224"/>
      <c r="D13" s="224"/>
      <c r="E13" s="7" t="s">
        <v>4</v>
      </c>
      <c r="F13" s="15">
        <f>'Прил 7 Перечень мероприятий'!G16</f>
        <v>2700</v>
      </c>
      <c r="G13" s="191"/>
    </row>
    <row r="14" spans="1:7" ht="17.25" customHeight="1" x14ac:dyDescent="0.2">
      <c r="A14" s="230"/>
      <c r="B14" s="178"/>
      <c r="C14" s="224"/>
      <c r="D14" s="224"/>
      <c r="E14" s="7" t="s">
        <v>54</v>
      </c>
      <c r="F14" s="87">
        <f>'Прил 7 Перечень мероприятий'!H16</f>
        <v>2700</v>
      </c>
      <c r="G14" s="191"/>
    </row>
    <row r="15" spans="1:7" ht="17.25" customHeight="1" x14ac:dyDescent="0.2">
      <c r="A15" s="230"/>
      <c r="B15" s="178"/>
      <c r="C15" s="224"/>
      <c r="D15" s="224"/>
      <c r="E15" s="7" t="s">
        <v>110</v>
      </c>
      <c r="F15" s="87">
        <f>'Прил 7 Перечень мероприятий'!I16</f>
        <v>2700</v>
      </c>
      <c r="G15" s="191"/>
    </row>
    <row r="16" spans="1:7" ht="17.25" customHeight="1" x14ac:dyDescent="0.2">
      <c r="A16" s="230"/>
      <c r="B16" s="178"/>
      <c r="C16" s="224"/>
      <c r="D16" s="224"/>
      <c r="E16" s="7" t="s">
        <v>111</v>
      </c>
      <c r="F16" s="87">
        <f>'Прил 7 Перечень мероприятий'!J16</f>
        <v>2700</v>
      </c>
      <c r="G16" s="191"/>
    </row>
    <row r="17" spans="1:14" ht="19.5" customHeight="1" x14ac:dyDescent="0.2">
      <c r="A17" s="230"/>
      <c r="B17" s="178"/>
      <c r="C17" s="224"/>
      <c r="D17" s="224"/>
      <c r="E17" s="7" t="s">
        <v>112</v>
      </c>
      <c r="F17" s="87">
        <f>'Прил 7 Перечень мероприятий'!K16</f>
        <v>2700</v>
      </c>
      <c r="G17" s="191"/>
    </row>
    <row r="18" spans="1:14" ht="15.75" customHeight="1" x14ac:dyDescent="0.2">
      <c r="A18" s="215" t="s">
        <v>196</v>
      </c>
      <c r="B18" s="178" t="s">
        <v>199</v>
      </c>
      <c r="C18" s="221" t="s">
        <v>330</v>
      </c>
      <c r="D18" s="221"/>
      <c r="E18" s="105" t="s">
        <v>55</v>
      </c>
      <c r="F18" s="27">
        <f>SUM(F19:F23)</f>
        <v>1750</v>
      </c>
      <c r="G18" s="191"/>
    </row>
    <row r="19" spans="1:14" ht="15.75" customHeight="1" x14ac:dyDescent="0.2">
      <c r="A19" s="216"/>
      <c r="B19" s="178"/>
      <c r="C19" s="221"/>
      <c r="D19" s="221"/>
      <c r="E19" s="104" t="s">
        <v>4</v>
      </c>
      <c r="F19" s="87">
        <f>'Прил 7 Перечень мероприятий'!G18</f>
        <v>350</v>
      </c>
      <c r="G19" s="191"/>
    </row>
    <row r="20" spans="1:14" ht="15.75" customHeight="1" x14ac:dyDescent="0.2">
      <c r="A20" s="216"/>
      <c r="B20" s="178"/>
      <c r="C20" s="221"/>
      <c r="D20" s="221"/>
      <c r="E20" s="104" t="s">
        <v>54</v>
      </c>
      <c r="F20" s="87">
        <f>'Прил 7 Перечень мероприятий'!H18</f>
        <v>350</v>
      </c>
      <c r="G20" s="191"/>
    </row>
    <row r="21" spans="1:14" ht="15.75" customHeight="1" x14ac:dyDescent="0.2">
      <c r="A21" s="216"/>
      <c r="B21" s="178"/>
      <c r="C21" s="221"/>
      <c r="D21" s="221"/>
      <c r="E21" s="104" t="s">
        <v>110</v>
      </c>
      <c r="F21" s="87">
        <f>'Прил 7 Перечень мероприятий'!I18</f>
        <v>350</v>
      </c>
      <c r="G21" s="191"/>
    </row>
    <row r="22" spans="1:14" ht="15.75" customHeight="1" x14ac:dyDescent="0.2">
      <c r="A22" s="216"/>
      <c r="B22" s="178"/>
      <c r="C22" s="221"/>
      <c r="D22" s="221"/>
      <c r="E22" s="104" t="s">
        <v>111</v>
      </c>
      <c r="F22" s="87">
        <f>'Прил 7 Перечень мероприятий'!J18</f>
        <v>350</v>
      </c>
      <c r="G22" s="191"/>
    </row>
    <row r="23" spans="1:14" ht="15.75" customHeight="1" x14ac:dyDescent="0.2">
      <c r="A23" s="216"/>
      <c r="B23" s="178"/>
      <c r="C23" s="221"/>
      <c r="D23" s="221"/>
      <c r="E23" s="104" t="s">
        <v>112</v>
      </c>
      <c r="F23" s="87">
        <f>'Прил 7 Перечень мероприятий'!K18</f>
        <v>350</v>
      </c>
      <c r="G23" s="191"/>
    </row>
    <row r="24" spans="1:14" ht="18.75" customHeight="1" x14ac:dyDescent="0.2">
      <c r="A24" s="216" t="s">
        <v>283</v>
      </c>
      <c r="B24" s="178" t="s">
        <v>199</v>
      </c>
      <c r="C24" s="221" t="s">
        <v>227</v>
      </c>
      <c r="D24" s="221"/>
      <c r="E24" s="108" t="s">
        <v>55</v>
      </c>
      <c r="F24" s="27">
        <f>SUM(F25:F29)</f>
        <v>255591.55</v>
      </c>
      <c r="G24" s="191"/>
    </row>
    <row r="25" spans="1:14" ht="18.75" customHeight="1" x14ac:dyDescent="0.2">
      <c r="A25" s="216"/>
      <c r="B25" s="178"/>
      <c r="C25" s="221"/>
      <c r="D25" s="221"/>
      <c r="E25" s="107" t="s">
        <v>4</v>
      </c>
      <c r="F25" s="87">
        <f>'Прил 7 Перечень мероприятий'!G21</f>
        <v>51118.31</v>
      </c>
      <c r="G25" s="191"/>
    </row>
    <row r="26" spans="1:14" ht="18.75" customHeight="1" x14ac:dyDescent="0.2">
      <c r="A26" s="216"/>
      <c r="B26" s="178"/>
      <c r="C26" s="221"/>
      <c r="D26" s="221"/>
      <c r="E26" s="107" t="s">
        <v>54</v>
      </c>
      <c r="F26" s="87">
        <f>'Прил 7 Перечень мероприятий'!H21</f>
        <v>51118.31</v>
      </c>
      <c r="G26" s="191"/>
    </row>
    <row r="27" spans="1:14" ht="18.75" customHeight="1" x14ac:dyDescent="0.2">
      <c r="A27" s="216"/>
      <c r="B27" s="178"/>
      <c r="C27" s="221"/>
      <c r="D27" s="221"/>
      <c r="E27" s="107" t="s">
        <v>110</v>
      </c>
      <c r="F27" s="87">
        <f>'Прил 7 Перечень мероприятий'!I21</f>
        <v>51118.31</v>
      </c>
      <c r="G27" s="191"/>
      <c r="N27" s="25">
        <f>F25*30.2%</f>
        <v>15437.729619999998</v>
      </c>
    </row>
    <row r="28" spans="1:14" ht="18.75" customHeight="1" x14ac:dyDescent="0.2">
      <c r="A28" s="216"/>
      <c r="B28" s="178"/>
      <c r="C28" s="221"/>
      <c r="D28" s="221"/>
      <c r="E28" s="107" t="s">
        <v>111</v>
      </c>
      <c r="F28" s="87">
        <f>'Прил 7 Перечень мероприятий'!J21</f>
        <v>51118.31</v>
      </c>
      <c r="G28" s="191"/>
      <c r="N28" s="25">
        <f>F26-N27</f>
        <v>35680.580379999999</v>
      </c>
    </row>
    <row r="29" spans="1:14" ht="18.75" customHeight="1" x14ac:dyDescent="0.2">
      <c r="A29" s="216"/>
      <c r="B29" s="178"/>
      <c r="C29" s="221"/>
      <c r="D29" s="221"/>
      <c r="E29" s="107" t="s">
        <v>112</v>
      </c>
      <c r="F29" s="87">
        <f>'Прил 7 Перечень мероприятий'!K21</f>
        <v>51118.31</v>
      </c>
      <c r="G29" s="191"/>
    </row>
    <row r="30" spans="1:14" ht="15" customHeight="1" x14ac:dyDescent="0.2">
      <c r="A30" s="213" t="s">
        <v>306</v>
      </c>
      <c r="B30" s="178" t="s">
        <v>199</v>
      </c>
      <c r="C30" s="217" t="s">
        <v>236</v>
      </c>
      <c r="D30" s="218"/>
      <c r="E30" s="108" t="s">
        <v>55</v>
      </c>
      <c r="F30" s="27">
        <f>SUM(F31:F35)</f>
        <v>23100</v>
      </c>
      <c r="G30" s="191"/>
    </row>
    <row r="31" spans="1:14" ht="15" customHeight="1" x14ac:dyDescent="0.2">
      <c r="A31" s="208"/>
      <c r="B31" s="178"/>
      <c r="C31" s="219"/>
      <c r="D31" s="220"/>
      <c r="E31" s="107" t="s">
        <v>4</v>
      </c>
      <c r="F31" s="87">
        <f>'Прил 7 Перечень мероприятий'!G23</f>
        <v>3820</v>
      </c>
      <c r="G31" s="191"/>
    </row>
    <row r="32" spans="1:14" ht="15" customHeight="1" x14ac:dyDescent="0.2">
      <c r="A32" s="208"/>
      <c r="B32" s="178"/>
      <c r="C32" s="219"/>
      <c r="D32" s="220"/>
      <c r="E32" s="107" t="s">
        <v>54</v>
      </c>
      <c r="F32" s="87">
        <f>'Прил 7 Перечень мероприятий'!H23</f>
        <v>4820</v>
      </c>
      <c r="G32" s="191"/>
    </row>
    <row r="33" spans="1:7" ht="15" customHeight="1" x14ac:dyDescent="0.2">
      <c r="A33" s="208"/>
      <c r="B33" s="178"/>
      <c r="C33" s="219"/>
      <c r="D33" s="220"/>
      <c r="E33" s="107" t="s">
        <v>110</v>
      </c>
      <c r="F33" s="87">
        <f>'Прил 7 Перечень мероприятий'!I23</f>
        <v>4820</v>
      </c>
      <c r="G33" s="191"/>
    </row>
    <row r="34" spans="1:7" ht="15" customHeight="1" x14ac:dyDescent="0.2">
      <c r="A34" s="208"/>
      <c r="B34" s="178"/>
      <c r="C34" s="219"/>
      <c r="D34" s="220"/>
      <c r="E34" s="107" t="s">
        <v>111</v>
      </c>
      <c r="F34" s="87">
        <f>'Прил 7 Перечень мероприятий'!J23</f>
        <v>4820</v>
      </c>
      <c r="G34" s="191"/>
    </row>
    <row r="35" spans="1:7" ht="15" customHeight="1" x14ac:dyDescent="0.2">
      <c r="A35" s="208"/>
      <c r="B35" s="178"/>
      <c r="C35" s="219"/>
      <c r="D35" s="220"/>
      <c r="E35" s="107" t="s">
        <v>112</v>
      </c>
      <c r="F35" s="87">
        <f>'Прил 7 Перечень мероприятий'!K23</f>
        <v>4820</v>
      </c>
      <c r="G35" s="191"/>
    </row>
    <row r="36" spans="1:7" ht="16.5" customHeight="1" x14ac:dyDescent="0.2">
      <c r="A36" s="207" t="s">
        <v>307</v>
      </c>
      <c r="B36" s="178" t="s">
        <v>199</v>
      </c>
      <c r="C36" s="217" t="s">
        <v>277</v>
      </c>
      <c r="D36" s="243"/>
      <c r="E36" s="108" t="s">
        <v>55</v>
      </c>
      <c r="F36" s="27">
        <f>SUM(F37:F41)</f>
        <v>5825.5</v>
      </c>
      <c r="G36" s="191"/>
    </row>
    <row r="37" spans="1:7" ht="16.5" customHeight="1" x14ac:dyDescent="0.2">
      <c r="A37" s="208"/>
      <c r="B37" s="178"/>
      <c r="C37" s="244"/>
      <c r="D37" s="245"/>
      <c r="E37" s="107" t="s">
        <v>4</v>
      </c>
      <c r="F37" s="87">
        <f>'Прил 7 Перечень мероприятий'!G25</f>
        <v>1165.0999999999999</v>
      </c>
      <c r="G37" s="191"/>
    </row>
    <row r="38" spans="1:7" ht="16.5" customHeight="1" x14ac:dyDescent="0.2">
      <c r="A38" s="208"/>
      <c r="B38" s="178"/>
      <c r="C38" s="244"/>
      <c r="D38" s="245"/>
      <c r="E38" s="107" t="s">
        <v>54</v>
      </c>
      <c r="F38" s="87">
        <f>'Прил 7 Перечень мероприятий'!H25</f>
        <v>1165.0999999999999</v>
      </c>
      <c r="G38" s="191"/>
    </row>
    <row r="39" spans="1:7" ht="16.5" customHeight="1" x14ac:dyDescent="0.2">
      <c r="A39" s="208"/>
      <c r="B39" s="178"/>
      <c r="C39" s="244"/>
      <c r="D39" s="245"/>
      <c r="E39" s="107" t="s">
        <v>110</v>
      </c>
      <c r="F39" s="87">
        <f>'Прил 7 Перечень мероприятий'!I25</f>
        <v>1165.0999999999999</v>
      </c>
      <c r="G39" s="191"/>
    </row>
    <row r="40" spans="1:7" ht="16.5" customHeight="1" x14ac:dyDescent="0.2">
      <c r="A40" s="208"/>
      <c r="B40" s="178"/>
      <c r="C40" s="244"/>
      <c r="D40" s="245"/>
      <c r="E40" s="107" t="s">
        <v>111</v>
      </c>
      <c r="F40" s="87">
        <f>'Прил 7 Перечень мероприятий'!J25</f>
        <v>1165.0999999999999</v>
      </c>
      <c r="G40" s="191"/>
    </row>
    <row r="41" spans="1:7" ht="16.5" customHeight="1" x14ac:dyDescent="0.2">
      <c r="A41" s="208"/>
      <c r="B41" s="178"/>
      <c r="C41" s="244"/>
      <c r="D41" s="245"/>
      <c r="E41" s="107" t="s">
        <v>112</v>
      </c>
      <c r="F41" s="87">
        <f>'Прил 7 Перечень мероприятий'!K25</f>
        <v>1165.0999999999999</v>
      </c>
      <c r="G41" s="191"/>
    </row>
    <row r="42" spans="1:7" ht="12" customHeight="1" x14ac:dyDescent="0.2">
      <c r="A42" s="207" t="s">
        <v>308</v>
      </c>
      <c r="B42" s="178" t="s">
        <v>199</v>
      </c>
      <c r="C42" s="217" t="s">
        <v>333</v>
      </c>
      <c r="D42" s="218"/>
      <c r="E42" s="113" t="s">
        <v>55</v>
      </c>
      <c r="F42" s="27">
        <f>SUM(F43:F47)</f>
        <v>13607</v>
      </c>
      <c r="G42" s="191"/>
    </row>
    <row r="43" spans="1:7" ht="23.25" customHeight="1" x14ac:dyDescent="0.2">
      <c r="A43" s="208"/>
      <c r="B43" s="178"/>
      <c r="C43" s="219"/>
      <c r="D43" s="220"/>
      <c r="E43" s="112" t="s">
        <v>4</v>
      </c>
      <c r="F43" s="87">
        <f>'Прил 7 Перечень мероприятий'!G27</f>
        <v>2721.4</v>
      </c>
      <c r="G43" s="191"/>
    </row>
    <row r="44" spans="1:7" ht="17.25" customHeight="1" x14ac:dyDescent="0.2">
      <c r="A44" s="208"/>
      <c r="B44" s="178"/>
      <c r="C44" s="219"/>
      <c r="D44" s="220"/>
      <c r="E44" s="112" t="s">
        <v>54</v>
      </c>
      <c r="F44" s="87">
        <f>'Прил 7 Перечень мероприятий'!H27</f>
        <v>2721.4</v>
      </c>
      <c r="G44" s="191"/>
    </row>
    <row r="45" spans="1:7" ht="18" customHeight="1" x14ac:dyDescent="0.2">
      <c r="A45" s="208"/>
      <c r="B45" s="178"/>
      <c r="C45" s="219"/>
      <c r="D45" s="220"/>
      <c r="E45" s="112" t="s">
        <v>110</v>
      </c>
      <c r="F45" s="87">
        <f>'Прил 7 Перечень мероприятий'!I27</f>
        <v>2721.4</v>
      </c>
      <c r="G45" s="191"/>
    </row>
    <row r="46" spans="1:7" ht="18.75" customHeight="1" x14ac:dyDescent="0.2">
      <c r="A46" s="208"/>
      <c r="B46" s="178"/>
      <c r="C46" s="219"/>
      <c r="D46" s="220"/>
      <c r="E46" s="112" t="s">
        <v>111</v>
      </c>
      <c r="F46" s="87">
        <f>'Прил 7 Перечень мероприятий'!J27</f>
        <v>2721.4</v>
      </c>
      <c r="G46" s="191"/>
    </row>
    <row r="47" spans="1:7" ht="15.75" customHeight="1" x14ac:dyDescent="0.2">
      <c r="A47" s="208"/>
      <c r="B47" s="178"/>
      <c r="C47" s="219"/>
      <c r="D47" s="220"/>
      <c r="E47" s="112" t="s">
        <v>112</v>
      </c>
      <c r="F47" s="87">
        <f>'Прил 7 Перечень мероприятий'!K27</f>
        <v>2721.4</v>
      </c>
      <c r="G47" s="191"/>
    </row>
    <row r="48" spans="1:7" ht="16.5" customHeight="1" x14ac:dyDescent="0.2">
      <c r="A48" s="207" t="s">
        <v>309</v>
      </c>
      <c r="B48" s="178" t="s">
        <v>199</v>
      </c>
      <c r="C48" s="217" t="s">
        <v>239</v>
      </c>
      <c r="D48" s="218"/>
      <c r="E48" s="113" t="s">
        <v>55</v>
      </c>
      <c r="F48" s="27">
        <f>SUM(F49:F53)</f>
        <v>500</v>
      </c>
      <c r="G48" s="191"/>
    </row>
    <row r="49" spans="1:7" ht="16.5" customHeight="1" x14ac:dyDescent="0.2">
      <c r="A49" s="208"/>
      <c r="B49" s="178"/>
      <c r="C49" s="219"/>
      <c r="D49" s="220"/>
      <c r="E49" s="112" t="s">
        <v>4</v>
      </c>
      <c r="F49" s="87">
        <f>'Прил 7 Перечень мероприятий'!G29</f>
        <v>500</v>
      </c>
      <c r="G49" s="191"/>
    </row>
    <row r="50" spans="1:7" ht="16.5" customHeight="1" x14ac:dyDescent="0.2">
      <c r="A50" s="208"/>
      <c r="B50" s="178"/>
      <c r="C50" s="219"/>
      <c r="D50" s="220"/>
      <c r="E50" s="112" t="s">
        <v>54</v>
      </c>
      <c r="F50" s="87">
        <f>'Прил 7 Перечень мероприятий'!H29</f>
        <v>0</v>
      </c>
      <c r="G50" s="191"/>
    </row>
    <row r="51" spans="1:7" ht="16.5" customHeight="1" x14ac:dyDescent="0.2">
      <c r="A51" s="208"/>
      <c r="B51" s="178"/>
      <c r="C51" s="219"/>
      <c r="D51" s="220"/>
      <c r="E51" s="112" t="s">
        <v>110</v>
      </c>
      <c r="F51" s="87">
        <f>'Прил 7 Перечень мероприятий'!I29</f>
        <v>0</v>
      </c>
      <c r="G51" s="191"/>
    </row>
    <row r="52" spans="1:7" ht="16.5" customHeight="1" x14ac:dyDescent="0.2">
      <c r="A52" s="208"/>
      <c r="B52" s="178"/>
      <c r="C52" s="219"/>
      <c r="D52" s="220"/>
      <c r="E52" s="112" t="s">
        <v>111</v>
      </c>
      <c r="F52" s="87">
        <f>'Прил 7 Перечень мероприятий'!J29</f>
        <v>0</v>
      </c>
      <c r="G52" s="191"/>
    </row>
    <row r="53" spans="1:7" ht="16.5" customHeight="1" x14ac:dyDescent="0.2">
      <c r="A53" s="208"/>
      <c r="B53" s="178"/>
      <c r="C53" s="219"/>
      <c r="D53" s="220"/>
      <c r="E53" s="112" t="s">
        <v>112</v>
      </c>
      <c r="F53" s="87">
        <f>'Прил 7 Перечень мероприятий'!K29</f>
        <v>0</v>
      </c>
      <c r="G53" s="191"/>
    </row>
    <row r="54" spans="1:7" ht="23.25" customHeight="1" x14ac:dyDescent="0.2">
      <c r="A54" s="207" t="s">
        <v>310</v>
      </c>
      <c r="B54" s="178" t="s">
        <v>199</v>
      </c>
      <c r="C54" s="217" t="s">
        <v>230</v>
      </c>
      <c r="D54" s="218"/>
      <c r="E54" s="113" t="s">
        <v>55</v>
      </c>
      <c r="F54" s="27">
        <f>SUM(F55:F59)</f>
        <v>28600</v>
      </c>
      <c r="G54" s="191"/>
    </row>
    <row r="55" spans="1:7" ht="15.75" customHeight="1" x14ac:dyDescent="0.2">
      <c r="A55" s="208"/>
      <c r="B55" s="178"/>
      <c r="C55" s="219"/>
      <c r="D55" s="220"/>
      <c r="E55" s="112" t="s">
        <v>4</v>
      </c>
      <c r="F55" s="87">
        <f>'Прил 7 Перечень мероприятий'!G31</f>
        <v>2920</v>
      </c>
      <c r="G55" s="191"/>
    </row>
    <row r="56" spans="1:7" ht="15.75" customHeight="1" x14ac:dyDescent="0.2">
      <c r="A56" s="208"/>
      <c r="B56" s="178"/>
      <c r="C56" s="219"/>
      <c r="D56" s="220"/>
      <c r="E56" s="112" t="s">
        <v>54</v>
      </c>
      <c r="F56" s="87">
        <f>'Прил 7 Перечень мероприятий'!H31</f>
        <v>6420</v>
      </c>
      <c r="G56" s="191"/>
    </row>
    <row r="57" spans="1:7" ht="15.75" customHeight="1" x14ac:dyDescent="0.2">
      <c r="A57" s="208"/>
      <c r="B57" s="178"/>
      <c r="C57" s="219"/>
      <c r="D57" s="220"/>
      <c r="E57" s="112" t="s">
        <v>110</v>
      </c>
      <c r="F57" s="87">
        <f>'Прил 7 Перечень мероприятий'!I31</f>
        <v>6420</v>
      </c>
      <c r="G57" s="191"/>
    </row>
    <row r="58" spans="1:7" ht="15.75" customHeight="1" x14ac:dyDescent="0.2">
      <c r="A58" s="208"/>
      <c r="B58" s="178"/>
      <c r="C58" s="219"/>
      <c r="D58" s="220"/>
      <c r="E58" s="112" t="s">
        <v>111</v>
      </c>
      <c r="F58" s="87">
        <f>'Прил 7 Перечень мероприятий'!J31</f>
        <v>6420</v>
      </c>
      <c r="G58" s="191"/>
    </row>
    <row r="59" spans="1:7" ht="15.75" customHeight="1" x14ac:dyDescent="0.2">
      <c r="A59" s="208"/>
      <c r="B59" s="178"/>
      <c r="C59" s="219"/>
      <c r="D59" s="220"/>
      <c r="E59" s="112" t="s">
        <v>112</v>
      </c>
      <c r="F59" s="87">
        <f>'Прил 7 Перечень мероприятий'!K31</f>
        <v>6420</v>
      </c>
      <c r="G59" s="191"/>
    </row>
    <row r="60" spans="1:7" ht="15" customHeight="1" x14ac:dyDescent="0.2">
      <c r="A60" s="207" t="s">
        <v>311</v>
      </c>
      <c r="B60" s="178" t="s">
        <v>199</v>
      </c>
      <c r="C60" s="217" t="s">
        <v>200</v>
      </c>
      <c r="D60" s="218"/>
      <c r="E60" s="108" t="s">
        <v>55</v>
      </c>
      <c r="F60" s="27">
        <f>SUM(F61:F65)</f>
        <v>0</v>
      </c>
      <c r="G60" s="191"/>
    </row>
    <row r="61" spans="1:7" ht="15.75" customHeight="1" x14ac:dyDescent="0.2">
      <c r="A61" s="208"/>
      <c r="B61" s="178"/>
      <c r="C61" s="219"/>
      <c r="D61" s="220"/>
      <c r="E61" s="107" t="s">
        <v>4</v>
      </c>
      <c r="F61" s="87">
        <f>'Прил 7 Перечень мероприятий'!G33</f>
        <v>0</v>
      </c>
      <c r="G61" s="191"/>
    </row>
    <row r="62" spans="1:7" ht="15.75" customHeight="1" x14ac:dyDescent="0.2">
      <c r="A62" s="208"/>
      <c r="B62" s="178"/>
      <c r="C62" s="219"/>
      <c r="D62" s="220"/>
      <c r="E62" s="107" t="s">
        <v>54</v>
      </c>
      <c r="F62" s="87">
        <f>'Прил 7 Перечень мероприятий'!H33</f>
        <v>0</v>
      </c>
      <c r="G62" s="191"/>
    </row>
    <row r="63" spans="1:7" ht="15.75" customHeight="1" x14ac:dyDescent="0.2">
      <c r="A63" s="208"/>
      <c r="B63" s="178"/>
      <c r="C63" s="219"/>
      <c r="D63" s="220"/>
      <c r="E63" s="107" t="s">
        <v>110</v>
      </c>
      <c r="F63" s="87">
        <f>'Прил 7 Перечень мероприятий'!I33</f>
        <v>0</v>
      </c>
      <c r="G63" s="191"/>
    </row>
    <row r="64" spans="1:7" ht="15.75" customHeight="1" x14ac:dyDescent="0.2">
      <c r="A64" s="208"/>
      <c r="B64" s="178"/>
      <c r="C64" s="219"/>
      <c r="D64" s="220"/>
      <c r="E64" s="107" t="s">
        <v>111</v>
      </c>
      <c r="F64" s="87">
        <f>'Прил 7 Перечень мероприятий'!J33</f>
        <v>0</v>
      </c>
      <c r="G64" s="191"/>
    </row>
    <row r="65" spans="1:7" ht="14.25" customHeight="1" x14ac:dyDescent="0.2">
      <c r="A65" s="208"/>
      <c r="B65" s="178"/>
      <c r="C65" s="219"/>
      <c r="D65" s="220"/>
      <c r="E65" s="107" t="s">
        <v>112</v>
      </c>
      <c r="F65" s="87">
        <f>'Прил 7 Перечень мероприятий'!K33</f>
        <v>0</v>
      </c>
      <c r="G65" s="191"/>
    </row>
    <row r="66" spans="1:7" ht="15" customHeight="1" x14ac:dyDescent="0.2">
      <c r="A66" s="207" t="s">
        <v>312</v>
      </c>
      <c r="B66" s="178" t="s">
        <v>199</v>
      </c>
      <c r="C66" s="217" t="s">
        <v>232</v>
      </c>
      <c r="D66" s="218"/>
      <c r="E66" s="108" t="s">
        <v>55</v>
      </c>
      <c r="F66" s="27">
        <f>SUM(F67:F71)</f>
        <v>2573.3000000000002</v>
      </c>
      <c r="G66" s="191"/>
    </row>
    <row r="67" spans="1:7" ht="15.75" customHeight="1" x14ac:dyDescent="0.2">
      <c r="A67" s="208"/>
      <c r="B67" s="178"/>
      <c r="C67" s="219"/>
      <c r="D67" s="220"/>
      <c r="E67" s="107" t="s">
        <v>4</v>
      </c>
      <c r="F67" s="87">
        <f>'Прил 7 Перечень мероприятий'!G35</f>
        <v>333.3</v>
      </c>
      <c r="G67" s="191"/>
    </row>
    <row r="68" spans="1:7" ht="15.75" customHeight="1" x14ac:dyDescent="0.2">
      <c r="A68" s="208"/>
      <c r="B68" s="178"/>
      <c r="C68" s="219"/>
      <c r="D68" s="220"/>
      <c r="E68" s="107" t="s">
        <v>54</v>
      </c>
      <c r="F68" s="87">
        <f>'Прил 7 Перечень мероприятий'!H35</f>
        <v>560</v>
      </c>
      <c r="G68" s="191"/>
    </row>
    <row r="69" spans="1:7" ht="15.75" customHeight="1" x14ac:dyDescent="0.2">
      <c r="A69" s="208"/>
      <c r="B69" s="178"/>
      <c r="C69" s="219"/>
      <c r="D69" s="220"/>
      <c r="E69" s="107" t="s">
        <v>110</v>
      </c>
      <c r="F69" s="87">
        <f>'Прил 7 Перечень мероприятий'!I35</f>
        <v>560</v>
      </c>
      <c r="G69" s="191"/>
    </row>
    <row r="70" spans="1:7" ht="15.75" customHeight="1" x14ac:dyDescent="0.2">
      <c r="A70" s="208"/>
      <c r="B70" s="178"/>
      <c r="C70" s="219"/>
      <c r="D70" s="220"/>
      <c r="E70" s="107" t="s">
        <v>111</v>
      </c>
      <c r="F70" s="87">
        <f>'Прил 7 Перечень мероприятий'!J35</f>
        <v>560</v>
      </c>
      <c r="G70" s="191"/>
    </row>
    <row r="71" spans="1:7" ht="18" customHeight="1" x14ac:dyDescent="0.2">
      <c r="A71" s="208"/>
      <c r="B71" s="178"/>
      <c r="C71" s="219"/>
      <c r="D71" s="220"/>
      <c r="E71" s="107" t="s">
        <v>112</v>
      </c>
      <c r="F71" s="87">
        <f>'Прил 7 Перечень мероприятий'!K35</f>
        <v>560</v>
      </c>
      <c r="G71" s="191"/>
    </row>
    <row r="72" spans="1:7" ht="18" customHeight="1" x14ac:dyDescent="0.2">
      <c r="A72" s="207" t="s">
        <v>313</v>
      </c>
      <c r="B72" s="178" t="s">
        <v>199</v>
      </c>
      <c r="C72" s="217" t="s">
        <v>233</v>
      </c>
      <c r="D72" s="218"/>
      <c r="E72" s="108" t="s">
        <v>55</v>
      </c>
      <c r="F72" s="27">
        <f>SUM(F73:F77)</f>
        <v>2200</v>
      </c>
      <c r="G72" s="191"/>
    </row>
    <row r="73" spans="1:7" ht="18" customHeight="1" x14ac:dyDescent="0.2">
      <c r="A73" s="208"/>
      <c r="B73" s="178"/>
      <c r="C73" s="219"/>
      <c r="D73" s="220"/>
      <c r="E73" s="107" t="s">
        <v>4</v>
      </c>
      <c r="F73" s="87">
        <f>'Прил 7 Перечень мероприятий'!G37</f>
        <v>200</v>
      </c>
      <c r="G73" s="191"/>
    </row>
    <row r="74" spans="1:7" ht="18" customHeight="1" x14ac:dyDescent="0.2">
      <c r="A74" s="208"/>
      <c r="B74" s="178"/>
      <c r="C74" s="219"/>
      <c r="D74" s="220"/>
      <c r="E74" s="107" t="s">
        <v>54</v>
      </c>
      <c r="F74" s="87">
        <f>'Прил 7 Перечень мероприятий'!H37</f>
        <v>500</v>
      </c>
      <c r="G74" s="191"/>
    </row>
    <row r="75" spans="1:7" ht="18" customHeight="1" x14ac:dyDescent="0.2">
      <c r="A75" s="208"/>
      <c r="B75" s="178"/>
      <c r="C75" s="219"/>
      <c r="D75" s="220"/>
      <c r="E75" s="107" t="s">
        <v>110</v>
      </c>
      <c r="F75" s="87">
        <f>'Прил 7 Перечень мероприятий'!I37</f>
        <v>500</v>
      </c>
      <c r="G75" s="191"/>
    </row>
    <row r="76" spans="1:7" ht="18" customHeight="1" x14ac:dyDescent="0.2">
      <c r="A76" s="208"/>
      <c r="B76" s="178"/>
      <c r="C76" s="219"/>
      <c r="D76" s="220"/>
      <c r="E76" s="107" t="s">
        <v>111</v>
      </c>
      <c r="F76" s="87">
        <f>'Прил 7 Перечень мероприятий'!J37</f>
        <v>500</v>
      </c>
      <c r="G76" s="191"/>
    </row>
    <row r="77" spans="1:7" ht="18" customHeight="1" x14ac:dyDescent="0.2">
      <c r="A77" s="208"/>
      <c r="B77" s="179"/>
      <c r="C77" s="219"/>
      <c r="D77" s="220"/>
      <c r="E77" s="123" t="s">
        <v>112</v>
      </c>
      <c r="F77" s="124">
        <f>'Прил 7 Перечень мероприятий'!K37</f>
        <v>500</v>
      </c>
      <c r="G77" s="233"/>
    </row>
    <row r="78" spans="1:7" s="129" customFormat="1" ht="18" customHeight="1" x14ac:dyDescent="0.2">
      <c r="A78" s="258" t="s">
        <v>275</v>
      </c>
      <c r="B78" s="240" t="s">
        <v>199</v>
      </c>
      <c r="C78" s="91"/>
      <c r="D78" s="256" t="s">
        <v>331</v>
      </c>
      <c r="E78" s="109" t="s">
        <v>55</v>
      </c>
      <c r="F78" s="126">
        <f>SUM(F79:F83)</f>
        <v>300</v>
      </c>
      <c r="G78" s="241"/>
    </row>
    <row r="79" spans="1:7" s="129" customFormat="1" ht="18" customHeight="1" x14ac:dyDescent="0.2">
      <c r="A79" s="259"/>
      <c r="B79" s="240"/>
      <c r="C79" s="91"/>
      <c r="D79" s="257"/>
      <c r="E79" s="88" t="s">
        <v>4</v>
      </c>
      <c r="F79" s="127">
        <f>'Прил 7 Перечень мероприятий'!G39</f>
        <v>300</v>
      </c>
      <c r="G79" s="260"/>
    </row>
    <row r="80" spans="1:7" s="129" customFormat="1" ht="18" customHeight="1" x14ac:dyDescent="0.2">
      <c r="A80" s="259"/>
      <c r="B80" s="240"/>
      <c r="C80" s="91"/>
      <c r="D80" s="257"/>
      <c r="E80" s="88" t="s">
        <v>54</v>
      </c>
      <c r="F80" s="127">
        <f>'Прил 7 Перечень мероприятий'!H39</f>
        <v>0</v>
      </c>
      <c r="G80" s="260"/>
    </row>
    <row r="81" spans="1:7" s="129" customFormat="1" ht="18" customHeight="1" x14ac:dyDescent="0.2">
      <c r="A81" s="259"/>
      <c r="B81" s="240"/>
      <c r="C81" s="91"/>
      <c r="D81" s="257"/>
      <c r="E81" s="88" t="s">
        <v>110</v>
      </c>
      <c r="F81" s="127">
        <f>'Прил 7 Перечень мероприятий'!I39</f>
        <v>0</v>
      </c>
      <c r="G81" s="260"/>
    </row>
    <row r="82" spans="1:7" s="129" customFormat="1" ht="18" customHeight="1" x14ac:dyDescent="0.2">
      <c r="A82" s="259"/>
      <c r="B82" s="240"/>
      <c r="C82" s="91"/>
      <c r="D82" s="257"/>
      <c r="E82" s="88" t="s">
        <v>111</v>
      </c>
      <c r="F82" s="127">
        <f>'Прил 7 Перечень мероприятий'!J39</f>
        <v>0</v>
      </c>
      <c r="G82" s="260"/>
    </row>
    <row r="83" spans="1:7" s="129" customFormat="1" ht="18" customHeight="1" x14ac:dyDescent="0.2">
      <c r="A83" s="259"/>
      <c r="B83" s="241"/>
      <c r="C83" s="91"/>
      <c r="D83" s="257"/>
      <c r="E83" s="128" t="s">
        <v>112</v>
      </c>
      <c r="F83" s="127">
        <f>'Прил 7 Перечень мероприятий'!K39</f>
        <v>0</v>
      </c>
      <c r="G83" s="261"/>
    </row>
    <row r="84" spans="1:7" s="129" customFormat="1" ht="14.25" customHeight="1" x14ac:dyDescent="0.2">
      <c r="A84" s="258" t="s">
        <v>195</v>
      </c>
      <c r="B84" s="240" t="s">
        <v>199</v>
      </c>
      <c r="C84" s="225" t="s">
        <v>127</v>
      </c>
      <c r="D84" s="225"/>
      <c r="E84" s="109" t="s">
        <v>55</v>
      </c>
      <c r="F84" s="126">
        <f>F85+F86+F87+F88+F89</f>
        <v>31756.799999999999</v>
      </c>
      <c r="G84" s="242"/>
    </row>
    <row r="85" spans="1:7" s="129" customFormat="1" ht="14.25" customHeight="1" x14ac:dyDescent="0.2">
      <c r="A85" s="259"/>
      <c r="B85" s="240"/>
      <c r="C85" s="225"/>
      <c r="D85" s="225"/>
      <c r="E85" s="88" t="s">
        <v>4</v>
      </c>
      <c r="F85" s="127">
        <f>'Прил 7 Перечень мероприятий'!G41</f>
        <v>0</v>
      </c>
      <c r="G85" s="242"/>
    </row>
    <row r="86" spans="1:7" s="129" customFormat="1" ht="14.25" customHeight="1" x14ac:dyDescent="0.2">
      <c r="A86" s="259"/>
      <c r="B86" s="240"/>
      <c r="C86" s="225"/>
      <c r="D86" s="225"/>
      <c r="E86" s="88" t="s">
        <v>54</v>
      </c>
      <c r="F86" s="127">
        <f>'Прил 7 Перечень мероприятий'!H41</f>
        <v>7939.2</v>
      </c>
      <c r="G86" s="242"/>
    </row>
    <row r="87" spans="1:7" s="129" customFormat="1" ht="14.25" customHeight="1" x14ac:dyDescent="0.2">
      <c r="A87" s="259"/>
      <c r="B87" s="240"/>
      <c r="C87" s="225"/>
      <c r="D87" s="225"/>
      <c r="E87" s="88" t="s">
        <v>110</v>
      </c>
      <c r="F87" s="127">
        <f>'Прил 7 Перечень мероприятий'!I41</f>
        <v>7939.2</v>
      </c>
      <c r="G87" s="242"/>
    </row>
    <row r="88" spans="1:7" s="129" customFormat="1" ht="14.25" customHeight="1" x14ac:dyDescent="0.2">
      <c r="A88" s="259"/>
      <c r="B88" s="240"/>
      <c r="C88" s="225"/>
      <c r="D88" s="225"/>
      <c r="E88" s="88" t="s">
        <v>111</v>
      </c>
      <c r="F88" s="127">
        <f>'Прил 7 Перечень мероприятий'!J41</f>
        <v>7939.2</v>
      </c>
      <c r="G88" s="242"/>
    </row>
    <row r="89" spans="1:7" s="129" customFormat="1" ht="14.25" customHeight="1" x14ac:dyDescent="0.2">
      <c r="A89" s="259"/>
      <c r="B89" s="241"/>
      <c r="C89" s="225"/>
      <c r="D89" s="225"/>
      <c r="E89" s="88" t="s">
        <v>112</v>
      </c>
      <c r="F89" s="127">
        <f>'Прил 7 Перечень мероприятий'!K41</f>
        <v>7939.2</v>
      </c>
      <c r="G89" s="242"/>
    </row>
    <row r="90" spans="1:7" s="129" customFormat="1" ht="14.25" customHeight="1" x14ac:dyDescent="0.2">
      <c r="A90" s="258" t="s">
        <v>247</v>
      </c>
      <c r="B90" s="240" t="s">
        <v>199</v>
      </c>
      <c r="C90" s="91"/>
      <c r="D90" s="241"/>
      <c r="E90" s="109" t="s">
        <v>55</v>
      </c>
      <c r="F90" s="126">
        <f>F91+F92+F93+F94+F95</f>
        <v>0</v>
      </c>
      <c r="G90" s="241"/>
    </row>
    <row r="91" spans="1:7" s="129" customFormat="1" ht="14.25" customHeight="1" x14ac:dyDescent="0.2">
      <c r="A91" s="259"/>
      <c r="B91" s="240"/>
      <c r="C91" s="91"/>
      <c r="D91" s="260"/>
      <c r="E91" s="88" t="s">
        <v>4</v>
      </c>
      <c r="F91" s="127">
        <f>'Прил 7 Перечень мероприятий'!G44</f>
        <v>0</v>
      </c>
      <c r="G91" s="260"/>
    </row>
    <row r="92" spans="1:7" s="129" customFormat="1" ht="14.25" customHeight="1" x14ac:dyDescent="0.2">
      <c r="A92" s="259"/>
      <c r="B92" s="240"/>
      <c r="C92" s="91"/>
      <c r="D92" s="260"/>
      <c r="E92" s="88" t="s">
        <v>54</v>
      </c>
      <c r="F92" s="127">
        <f>'Прил 7 Перечень мероприятий'!H44</f>
        <v>0</v>
      </c>
      <c r="G92" s="260"/>
    </row>
    <row r="93" spans="1:7" s="129" customFormat="1" ht="14.25" customHeight="1" x14ac:dyDescent="0.2">
      <c r="A93" s="259"/>
      <c r="B93" s="240"/>
      <c r="C93" s="91"/>
      <c r="D93" s="260"/>
      <c r="E93" s="88" t="s">
        <v>110</v>
      </c>
      <c r="F93" s="127">
        <f>'Прил 7 Перечень мероприятий'!I44</f>
        <v>0</v>
      </c>
      <c r="G93" s="260"/>
    </row>
    <row r="94" spans="1:7" s="129" customFormat="1" ht="14.25" customHeight="1" x14ac:dyDescent="0.2">
      <c r="A94" s="259"/>
      <c r="B94" s="240"/>
      <c r="C94" s="91"/>
      <c r="D94" s="260"/>
      <c r="E94" s="88" t="s">
        <v>111</v>
      </c>
      <c r="F94" s="127">
        <f>'Прил 7 Перечень мероприятий'!J44</f>
        <v>0</v>
      </c>
      <c r="G94" s="260"/>
    </row>
    <row r="95" spans="1:7" s="129" customFormat="1" ht="14.25" customHeight="1" x14ac:dyDescent="0.2">
      <c r="A95" s="259"/>
      <c r="B95" s="241"/>
      <c r="C95" s="91"/>
      <c r="D95" s="261"/>
      <c r="E95" s="88" t="s">
        <v>112</v>
      </c>
      <c r="F95" s="127">
        <f>'Прил 7 Перечень мероприятий'!K44</f>
        <v>0</v>
      </c>
      <c r="G95" s="261"/>
    </row>
    <row r="96" spans="1:7" s="129" customFormat="1" ht="14.25" customHeight="1" x14ac:dyDescent="0.2">
      <c r="A96" s="258" t="s">
        <v>315</v>
      </c>
      <c r="B96" s="240" t="s">
        <v>199</v>
      </c>
      <c r="C96" s="91"/>
      <c r="D96" s="241"/>
      <c r="E96" s="109" t="s">
        <v>55</v>
      </c>
      <c r="F96" s="126">
        <f>F97+F98+F99+F100+F101</f>
        <v>0</v>
      </c>
      <c r="G96" s="241"/>
    </row>
    <row r="97" spans="1:7" s="129" customFormat="1" ht="14.25" customHeight="1" x14ac:dyDescent="0.2">
      <c r="A97" s="259"/>
      <c r="B97" s="240"/>
      <c r="C97" s="91"/>
      <c r="D97" s="260"/>
      <c r="E97" s="88" t="s">
        <v>4</v>
      </c>
      <c r="F97" s="127">
        <f>'Прил 7 Перечень мероприятий'!G47</f>
        <v>0</v>
      </c>
      <c r="G97" s="260"/>
    </row>
    <row r="98" spans="1:7" s="129" customFormat="1" ht="14.25" customHeight="1" x14ac:dyDescent="0.2">
      <c r="A98" s="259"/>
      <c r="B98" s="240"/>
      <c r="C98" s="91"/>
      <c r="D98" s="260"/>
      <c r="E98" s="88" t="s">
        <v>54</v>
      </c>
      <c r="F98" s="127">
        <f>'Прил 7 Перечень мероприятий'!H47</f>
        <v>0</v>
      </c>
      <c r="G98" s="260"/>
    </row>
    <row r="99" spans="1:7" s="129" customFormat="1" ht="14.25" customHeight="1" x14ac:dyDescent="0.2">
      <c r="A99" s="259"/>
      <c r="B99" s="240"/>
      <c r="C99" s="91"/>
      <c r="D99" s="260"/>
      <c r="E99" s="88" t="s">
        <v>110</v>
      </c>
      <c r="F99" s="127">
        <f>'Прил 7 Перечень мероприятий'!I47</f>
        <v>0</v>
      </c>
      <c r="G99" s="260"/>
    </row>
    <row r="100" spans="1:7" s="129" customFormat="1" ht="14.25" customHeight="1" x14ac:dyDescent="0.2">
      <c r="A100" s="259"/>
      <c r="B100" s="240"/>
      <c r="C100" s="91"/>
      <c r="D100" s="260"/>
      <c r="E100" s="88" t="s">
        <v>111</v>
      </c>
      <c r="F100" s="127">
        <f>'Прил 7 Перечень мероприятий'!J47</f>
        <v>0</v>
      </c>
      <c r="G100" s="260"/>
    </row>
    <row r="101" spans="1:7" s="129" customFormat="1" ht="14.25" customHeight="1" x14ac:dyDescent="0.2">
      <c r="A101" s="259"/>
      <c r="B101" s="241"/>
      <c r="C101" s="91"/>
      <c r="D101" s="261"/>
      <c r="E101" s="88" t="s">
        <v>112</v>
      </c>
      <c r="F101" s="127">
        <f>'Прил 7 Перечень мероприятий'!K47</f>
        <v>0</v>
      </c>
      <c r="G101" s="261"/>
    </row>
    <row r="102" spans="1:7" s="129" customFormat="1" ht="14.25" customHeight="1" x14ac:dyDescent="0.2">
      <c r="A102" s="258" t="s">
        <v>246</v>
      </c>
      <c r="B102" s="240" t="s">
        <v>199</v>
      </c>
      <c r="C102" s="91"/>
      <c r="D102" s="241"/>
      <c r="E102" s="109" t="s">
        <v>55</v>
      </c>
      <c r="F102" s="126">
        <f>F103+F104+F105+F106+F107</f>
        <v>31756.799999999999</v>
      </c>
      <c r="G102" s="241"/>
    </row>
    <row r="103" spans="1:7" s="129" customFormat="1" ht="14.25" customHeight="1" x14ac:dyDescent="0.2">
      <c r="A103" s="259"/>
      <c r="B103" s="240"/>
      <c r="C103" s="91"/>
      <c r="D103" s="260"/>
      <c r="E103" s="88" t="s">
        <v>4</v>
      </c>
      <c r="F103" s="127">
        <f>'Прил 7 Перечень мероприятий'!G50</f>
        <v>0</v>
      </c>
      <c r="G103" s="260"/>
    </row>
    <row r="104" spans="1:7" s="129" customFormat="1" ht="14.25" customHeight="1" x14ac:dyDescent="0.2">
      <c r="A104" s="259"/>
      <c r="B104" s="240"/>
      <c r="C104" s="91"/>
      <c r="D104" s="260"/>
      <c r="E104" s="88" t="s">
        <v>54</v>
      </c>
      <c r="F104" s="127">
        <f>'Прил 7 Перечень мероприятий'!H50</f>
        <v>7939.2</v>
      </c>
      <c r="G104" s="260"/>
    </row>
    <row r="105" spans="1:7" s="129" customFormat="1" ht="14.25" customHeight="1" x14ac:dyDescent="0.2">
      <c r="A105" s="259"/>
      <c r="B105" s="240"/>
      <c r="C105" s="91"/>
      <c r="D105" s="260"/>
      <c r="E105" s="88" t="s">
        <v>110</v>
      </c>
      <c r="F105" s="127">
        <f>'Прил 7 Перечень мероприятий'!I50</f>
        <v>7939.2</v>
      </c>
      <c r="G105" s="260"/>
    </row>
    <row r="106" spans="1:7" s="129" customFormat="1" ht="14.25" customHeight="1" x14ac:dyDescent="0.2">
      <c r="A106" s="259"/>
      <c r="B106" s="240"/>
      <c r="C106" s="91"/>
      <c r="D106" s="260"/>
      <c r="E106" s="88" t="s">
        <v>111</v>
      </c>
      <c r="F106" s="127">
        <f>'Прил 7 Перечень мероприятий'!J50</f>
        <v>7939.2</v>
      </c>
      <c r="G106" s="260"/>
    </row>
    <row r="107" spans="1:7" s="129" customFormat="1" ht="14.25" customHeight="1" x14ac:dyDescent="0.2">
      <c r="A107" s="259"/>
      <c r="B107" s="241"/>
      <c r="C107" s="91"/>
      <c r="D107" s="261"/>
      <c r="E107" s="88" t="s">
        <v>112</v>
      </c>
      <c r="F107" s="127">
        <f>'Прил 7 Перечень мероприятий'!K50</f>
        <v>7939.2</v>
      </c>
      <c r="G107" s="261"/>
    </row>
    <row r="108" spans="1:7" ht="29.25" customHeight="1" x14ac:dyDescent="0.2">
      <c r="A108" s="228" t="s">
        <v>84</v>
      </c>
      <c r="B108" s="228"/>
      <c r="C108" s="228"/>
      <c r="D108" s="228"/>
      <c r="E108" s="228"/>
      <c r="F108" s="228"/>
      <c r="G108" s="228"/>
    </row>
    <row r="109" spans="1:7" ht="14.25" customHeight="1" x14ac:dyDescent="0.2">
      <c r="A109" s="234" t="s">
        <v>198</v>
      </c>
      <c r="B109" s="235"/>
      <c r="C109" s="229"/>
      <c r="D109" s="229"/>
      <c r="E109" s="238"/>
      <c r="F109" s="226"/>
      <c r="G109" s="191"/>
    </row>
    <row r="110" spans="1:7" x14ac:dyDescent="0.2">
      <c r="A110" s="236"/>
      <c r="B110" s="237"/>
      <c r="C110" s="229"/>
      <c r="D110" s="229"/>
      <c r="E110" s="239"/>
      <c r="F110" s="227"/>
      <c r="G110" s="191"/>
    </row>
    <row r="111" spans="1:7" x14ac:dyDescent="0.2">
      <c r="A111" s="236"/>
      <c r="B111" s="237"/>
      <c r="C111" s="229"/>
      <c r="D111" s="229"/>
      <c r="E111" s="239"/>
      <c r="F111" s="227"/>
      <c r="G111" s="191"/>
    </row>
    <row r="112" spans="1:7" ht="5.25" customHeight="1" x14ac:dyDescent="0.2">
      <c r="A112" s="236"/>
      <c r="B112" s="237"/>
      <c r="C112" s="229"/>
      <c r="D112" s="229"/>
      <c r="E112" s="239"/>
      <c r="F112" s="227"/>
      <c r="G112" s="191"/>
    </row>
    <row r="113" spans="1:7" ht="1.5" customHeight="1" x14ac:dyDescent="0.2">
      <c r="A113" s="236"/>
      <c r="B113" s="237"/>
      <c r="C113" s="229"/>
      <c r="D113" s="229"/>
      <c r="E113" s="239"/>
      <c r="F113" s="227"/>
      <c r="G113" s="191"/>
    </row>
    <row r="114" spans="1:7" ht="18" customHeight="1" x14ac:dyDescent="0.2">
      <c r="A114" s="213" t="s">
        <v>296</v>
      </c>
      <c r="B114" s="178" t="s">
        <v>199</v>
      </c>
      <c r="C114" s="209" t="s">
        <v>228</v>
      </c>
      <c r="D114" s="210"/>
      <c r="E114" s="108" t="s">
        <v>55</v>
      </c>
      <c r="F114" s="27">
        <f>SUM(F115:F119)</f>
        <v>133827.6</v>
      </c>
      <c r="G114" s="191"/>
    </row>
    <row r="115" spans="1:7" ht="11.25" customHeight="1" x14ac:dyDescent="0.2">
      <c r="A115" s="208"/>
      <c r="B115" s="178"/>
      <c r="C115" s="211"/>
      <c r="D115" s="212"/>
      <c r="E115" s="107" t="s">
        <v>4</v>
      </c>
      <c r="F115" s="87">
        <f>'Прил 7 Перечень мероприятий'!G60</f>
        <v>25761.599999999999</v>
      </c>
      <c r="G115" s="191"/>
    </row>
    <row r="116" spans="1:7" ht="11.25" customHeight="1" x14ac:dyDescent="0.2">
      <c r="A116" s="208"/>
      <c r="B116" s="178"/>
      <c r="C116" s="211"/>
      <c r="D116" s="212"/>
      <c r="E116" s="107" t="s">
        <v>54</v>
      </c>
      <c r="F116" s="87">
        <f>'Прил 7 Перечень мероприятий'!H60</f>
        <v>27016.5</v>
      </c>
      <c r="G116" s="191"/>
    </row>
    <row r="117" spans="1:7" ht="11.25" customHeight="1" x14ac:dyDescent="0.2">
      <c r="A117" s="208"/>
      <c r="B117" s="178"/>
      <c r="C117" s="211"/>
      <c r="D117" s="212"/>
      <c r="E117" s="107" t="s">
        <v>110</v>
      </c>
      <c r="F117" s="87">
        <f>'Прил 7 Перечень мероприятий'!I60</f>
        <v>27016.5</v>
      </c>
      <c r="G117" s="191"/>
    </row>
    <row r="118" spans="1:7" ht="11.25" customHeight="1" x14ac:dyDescent="0.2">
      <c r="A118" s="208"/>
      <c r="B118" s="178"/>
      <c r="C118" s="211"/>
      <c r="D118" s="212"/>
      <c r="E118" s="107" t="s">
        <v>111</v>
      </c>
      <c r="F118" s="87">
        <f>'Прил 7 Перечень мероприятий'!J60</f>
        <v>27016.5</v>
      </c>
      <c r="G118" s="191"/>
    </row>
    <row r="119" spans="1:7" ht="11.25" customHeight="1" x14ac:dyDescent="0.2">
      <c r="A119" s="208"/>
      <c r="B119" s="178"/>
      <c r="C119" s="211"/>
      <c r="D119" s="212"/>
      <c r="E119" s="107" t="s">
        <v>112</v>
      </c>
      <c r="F119" s="87">
        <f>'Прил 7 Перечень мероприятий'!K60</f>
        <v>27016.5</v>
      </c>
      <c r="G119" s="191"/>
    </row>
    <row r="120" spans="1:7" ht="19.5" customHeight="1" x14ac:dyDescent="0.2">
      <c r="A120" s="207" t="s">
        <v>316</v>
      </c>
      <c r="B120" s="178" t="s">
        <v>199</v>
      </c>
      <c r="C120" s="209" t="s">
        <v>235</v>
      </c>
      <c r="D120" s="210"/>
      <c r="E120" s="108" t="s">
        <v>55</v>
      </c>
      <c r="F120" s="27">
        <f>SUM(F121:F125)</f>
        <v>4523.5</v>
      </c>
      <c r="G120" s="191"/>
    </row>
    <row r="121" spans="1:7" ht="13.5" customHeight="1" x14ac:dyDescent="0.2">
      <c r="A121" s="208"/>
      <c r="B121" s="178"/>
      <c r="C121" s="211"/>
      <c r="D121" s="212"/>
      <c r="E121" s="107" t="s">
        <v>4</v>
      </c>
      <c r="F121" s="87">
        <f>'Прил 7 Перечень мероприятий'!G62</f>
        <v>1323.5</v>
      </c>
      <c r="G121" s="191"/>
    </row>
    <row r="122" spans="1:7" ht="13.5" customHeight="1" x14ac:dyDescent="0.2">
      <c r="A122" s="208"/>
      <c r="B122" s="178"/>
      <c r="C122" s="211"/>
      <c r="D122" s="212"/>
      <c r="E122" s="107" t="s">
        <v>54</v>
      </c>
      <c r="F122" s="87">
        <f>'Прил 7 Перечень мероприятий'!H62</f>
        <v>800</v>
      </c>
      <c r="G122" s="191"/>
    </row>
    <row r="123" spans="1:7" ht="13.5" customHeight="1" x14ac:dyDescent="0.2">
      <c r="A123" s="208"/>
      <c r="B123" s="178"/>
      <c r="C123" s="211"/>
      <c r="D123" s="212"/>
      <c r="E123" s="107" t="s">
        <v>110</v>
      </c>
      <c r="F123" s="87">
        <f>'Прил 7 Перечень мероприятий'!I62</f>
        <v>800</v>
      </c>
      <c r="G123" s="191"/>
    </row>
    <row r="124" spans="1:7" ht="13.5" customHeight="1" x14ac:dyDescent="0.2">
      <c r="A124" s="208"/>
      <c r="B124" s="178"/>
      <c r="C124" s="211"/>
      <c r="D124" s="212"/>
      <c r="E124" s="107" t="s">
        <v>111</v>
      </c>
      <c r="F124" s="87">
        <f>'Прил 7 Перечень мероприятий'!J62</f>
        <v>800</v>
      </c>
      <c r="G124" s="191"/>
    </row>
    <row r="125" spans="1:7" ht="13.5" customHeight="1" x14ac:dyDescent="0.2">
      <c r="A125" s="208"/>
      <c r="B125" s="178"/>
      <c r="C125" s="211"/>
      <c r="D125" s="212"/>
      <c r="E125" s="107" t="s">
        <v>112</v>
      </c>
      <c r="F125" s="87">
        <f>'Прил 7 Перечень мероприятий'!K62</f>
        <v>800</v>
      </c>
      <c r="G125" s="191"/>
    </row>
    <row r="126" spans="1:7" ht="11.25" customHeight="1" x14ac:dyDescent="0.2">
      <c r="A126" s="207" t="s">
        <v>317</v>
      </c>
      <c r="B126" s="178" t="s">
        <v>199</v>
      </c>
      <c r="C126" s="209" t="s">
        <v>277</v>
      </c>
      <c r="D126" s="210"/>
      <c r="E126" s="113" t="s">
        <v>55</v>
      </c>
      <c r="F126" s="27">
        <f>SUM(F127:F131)</f>
        <v>376.1</v>
      </c>
      <c r="G126" s="191"/>
    </row>
    <row r="127" spans="1:7" ht="11.25" customHeight="1" x14ac:dyDescent="0.2">
      <c r="A127" s="208"/>
      <c r="B127" s="178"/>
      <c r="C127" s="211"/>
      <c r="D127" s="212"/>
      <c r="E127" s="112" t="s">
        <v>4</v>
      </c>
      <c r="F127" s="87">
        <f>'Прил 7 Перечень мероприятий'!G64</f>
        <v>304.10000000000002</v>
      </c>
      <c r="G127" s="191"/>
    </row>
    <row r="128" spans="1:7" ht="11.25" customHeight="1" x14ac:dyDescent="0.2">
      <c r="A128" s="208"/>
      <c r="B128" s="178"/>
      <c r="C128" s="211"/>
      <c r="D128" s="212"/>
      <c r="E128" s="112" t="s">
        <v>54</v>
      </c>
      <c r="F128" s="87">
        <f>'Прил 7 Перечень мероприятий'!H64</f>
        <v>18</v>
      </c>
      <c r="G128" s="191"/>
    </row>
    <row r="129" spans="1:7" ht="11.25" customHeight="1" x14ac:dyDescent="0.2">
      <c r="A129" s="208"/>
      <c r="B129" s="178"/>
      <c r="C129" s="211"/>
      <c r="D129" s="212"/>
      <c r="E129" s="112" t="s">
        <v>110</v>
      </c>
      <c r="F129" s="87">
        <f>'Прил 7 Перечень мероприятий'!I64</f>
        <v>18</v>
      </c>
      <c r="G129" s="191"/>
    </row>
    <row r="130" spans="1:7" ht="11.25" customHeight="1" x14ac:dyDescent="0.2">
      <c r="A130" s="208"/>
      <c r="B130" s="178"/>
      <c r="C130" s="211"/>
      <c r="D130" s="212"/>
      <c r="E130" s="112" t="s">
        <v>111</v>
      </c>
      <c r="F130" s="87">
        <f>'Прил 7 Перечень мероприятий'!J64</f>
        <v>18</v>
      </c>
      <c r="G130" s="191"/>
    </row>
    <row r="131" spans="1:7" ht="11.25" customHeight="1" x14ac:dyDescent="0.2">
      <c r="A131" s="208"/>
      <c r="B131" s="178"/>
      <c r="C131" s="211"/>
      <c r="D131" s="212"/>
      <c r="E131" s="112" t="s">
        <v>112</v>
      </c>
      <c r="F131" s="87">
        <f>'Прил 7 Перечень мероприятий'!K64</f>
        <v>18</v>
      </c>
      <c r="G131" s="191"/>
    </row>
    <row r="132" spans="1:7" ht="18.75" customHeight="1" x14ac:dyDescent="0.2">
      <c r="A132" s="231" t="s">
        <v>318</v>
      </c>
      <c r="B132" s="178" t="s">
        <v>199</v>
      </c>
      <c r="C132" s="209" t="s">
        <v>271</v>
      </c>
      <c r="D132" s="210"/>
      <c r="E132" s="113" t="s">
        <v>55</v>
      </c>
      <c r="F132" s="27">
        <f>SUM(F133:F137)</f>
        <v>25500.400000000001</v>
      </c>
      <c r="G132" s="191"/>
    </row>
    <row r="133" spans="1:7" ht="13.5" customHeight="1" x14ac:dyDescent="0.2">
      <c r="A133" s="232"/>
      <c r="B133" s="178"/>
      <c r="C133" s="211"/>
      <c r="D133" s="212"/>
      <c r="E133" s="112" t="s">
        <v>4</v>
      </c>
      <c r="F133" s="87">
        <f>'Прил 7 Перечень мероприятий'!G66</f>
        <v>5566</v>
      </c>
      <c r="G133" s="191"/>
    </row>
    <row r="134" spans="1:7" ht="13.5" customHeight="1" x14ac:dyDescent="0.2">
      <c r="A134" s="232"/>
      <c r="B134" s="178"/>
      <c r="C134" s="211"/>
      <c r="D134" s="212"/>
      <c r="E134" s="112" t="s">
        <v>54</v>
      </c>
      <c r="F134" s="87">
        <f>'Прил 7 Перечень мероприятий'!H66</f>
        <v>4983.6000000000004</v>
      </c>
      <c r="G134" s="191"/>
    </row>
    <row r="135" spans="1:7" ht="13.5" customHeight="1" x14ac:dyDescent="0.2">
      <c r="A135" s="232"/>
      <c r="B135" s="178"/>
      <c r="C135" s="211"/>
      <c r="D135" s="212"/>
      <c r="E135" s="112" t="s">
        <v>110</v>
      </c>
      <c r="F135" s="87">
        <f>'Прил 7 Перечень мероприятий'!I66</f>
        <v>4983.6000000000004</v>
      </c>
      <c r="G135" s="191"/>
    </row>
    <row r="136" spans="1:7" ht="13.5" customHeight="1" x14ac:dyDescent="0.2">
      <c r="A136" s="232"/>
      <c r="B136" s="178"/>
      <c r="C136" s="211"/>
      <c r="D136" s="212"/>
      <c r="E136" s="112" t="s">
        <v>111</v>
      </c>
      <c r="F136" s="87">
        <f>'Прил 7 Перечень мероприятий'!J66</f>
        <v>4983.6000000000004</v>
      </c>
      <c r="G136" s="191"/>
    </row>
    <row r="137" spans="1:7" ht="18" customHeight="1" x14ac:dyDescent="0.2">
      <c r="A137" s="232"/>
      <c r="B137" s="178"/>
      <c r="C137" s="211"/>
      <c r="D137" s="212"/>
      <c r="E137" s="112" t="s">
        <v>112</v>
      </c>
      <c r="F137" s="87">
        <f>'Прил 7 Перечень мероприятий'!K66</f>
        <v>4983.6000000000004</v>
      </c>
      <c r="G137" s="191"/>
    </row>
    <row r="138" spans="1:7" ht="11.25" customHeight="1" x14ac:dyDescent="0.2">
      <c r="A138" s="207" t="s">
        <v>319</v>
      </c>
      <c r="B138" s="178" t="s">
        <v>199</v>
      </c>
      <c r="C138" s="209" t="s">
        <v>254</v>
      </c>
      <c r="D138" s="210"/>
      <c r="E138" s="113" t="s">
        <v>55</v>
      </c>
      <c r="F138" s="27">
        <f>SUM(F139:F143)</f>
        <v>1094.5</v>
      </c>
      <c r="G138" s="191"/>
    </row>
    <row r="139" spans="1:7" ht="11.25" customHeight="1" x14ac:dyDescent="0.2">
      <c r="A139" s="208"/>
      <c r="B139" s="178"/>
      <c r="C139" s="211"/>
      <c r="D139" s="212"/>
      <c r="E139" s="112" t="s">
        <v>4</v>
      </c>
      <c r="F139" s="87">
        <f>'Прил 7 Перечень мероприятий'!G68</f>
        <v>1034.5</v>
      </c>
      <c r="G139" s="191"/>
    </row>
    <row r="140" spans="1:7" ht="11.25" customHeight="1" x14ac:dyDescent="0.2">
      <c r="A140" s="208"/>
      <c r="B140" s="178"/>
      <c r="C140" s="211"/>
      <c r="D140" s="212"/>
      <c r="E140" s="112" t="s">
        <v>54</v>
      </c>
      <c r="F140" s="87">
        <f>'Прил 7 Перечень мероприятий'!H68</f>
        <v>15</v>
      </c>
      <c r="G140" s="191"/>
    </row>
    <row r="141" spans="1:7" ht="11.25" customHeight="1" x14ac:dyDescent="0.2">
      <c r="A141" s="208"/>
      <c r="B141" s="178"/>
      <c r="C141" s="211"/>
      <c r="D141" s="212"/>
      <c r="E141" s="112" t="s">
        <v>110</v>
      </c>
      <c r="F141" s="87">
        <f>'Прил 7 Перечень мероприятий'!I68</f>
        <v>15</v>
      </c>
      <c r="G141" s="191"/>
    </row>
    <row r="142" spans="1:7" ht="11.25" customHeight="1" x14ac:dyDescent="0.2">
      <c r="A142" s="208"/>
      <c r="B142" s="178"/>
      <c r="C142" s="211"/>
      <c r="D142" s="212"/>
      <c r="E142" s="112" t="s">
        <v>111</v>
      </c>
      <c r="F142" s="87">
        <f>'Прил 7 Перечень мероприятий'!J68</f>
        <v>15</v>
      </c>
      <c r="G142" s="191"/>
    </row>
    <row r="143" spans="1:7" ht="11.25" customHeight="1" x14ac:dyDescent="0.2">
      <c r="A143" s="208"/>
      <c r="B143" s="178"/>
      <c r="C143" s="211"/>
      <c r="D143" s="212"/>
      <c r="E143" s="112" t="s">
        <v>112</v>
      </c>
      <c r="F143" s="87">
        <f>'Прил 7 Перечень мероприятий'!K68</f>
        <v>15</v>
      </c>
      <c r="G143" s="191"/>
    </row>
    <row r="144" spans="1:7" ht="12.75" customHeight="1" x14ac:dyDescent="0.2">
      <c r="A144" s="207" t="s">
        <v>320</v>
      </c>
      <c r="B144" s="178" t="s">
        <v>199</v>
      </c>
      <c r="C144" s="209" t="s">
        <v>231</v>
      </c>
      <c r="D144" s="210"/>
      <c r="E144" s="113" t="s">
        <v>55</v>
      </c>
      <c r="F144" s="27">
        <f>SUM(F145:F149)</f>
        <v>0</v>
      </c>
      <c r="G144" s="191"/>
    </row>
    <row r="145" spans="1:7" ht="12.75" customHeight="1" x14ac:dyDescent="0.2">
      <c r="A145" s="208"/>
      <c r="B145" s="178"/>
      <c r="C145" s="211"/>
      <c r="D145" s="212"/>
      <c r="E145" s="112" t="s">
        <v>4</v>
      </c>
      <c r="F145" s="87">
        <f>'Прил 7 Перечень мероприятий'!G70</f>
        <v>0</v>
      </c>
      <c r="G145" s="191"/>
    </row>
    <row r="146" spans="1:7" ht="12.75" customHeight="1" x14ac:dyDescent="0.2">
      <c r="A146" s="208"/>
      <c r="B146" s="178"/>
      <c r="C146" s="211"/>
      <c r="D146" s="212"/>
      <c r="E146" s="112" t="s">
        <v>54</v>
      </c>
      <c r="F146" s="87">
        <f>'Прил 7 Перечень мероприятий'!H70</f>
        <v>0</v>
      </c>
      <c r="G146" s="191"/>
    </row>
    <row r="147" spans="1:7" ht="12.75" customHeight="1" x14ac:dyDescent="0.2">
      <c r="A147" s="208"/>
      <c r="B147" s="178"/>
      <c r="C147" s="211"/>
      <c r="D147" s="212"/>
      <c r="E147" s="112" t="s">
        <v>110</v>
      </c>
      <c r="F147" s="87">
        <f>'Прил 7 Перечень мероприятий'!I70</f>
        <v>0</v>
      </c>
      <c r="G147" s="191"/>
    </row>
    <row r="148" spans="1:7" ht="12.75" customHeight="1" x14ac:dyDescent="0.2">
      <c r="A148" s="208"/>
      <c r="B148" s="178"/>
      <c r="C148" s="211"/>
      <c r="D148" s="212"/>
      <c r="E148" s="112" t="s">
        <v>111</v>
      </c>
      <c r="F148" s="87">
        <f>'Прил 7 Перечень мероприятий'!J70</f>
        <v>0</v>
      </c>
      <c r="G148" s="191"/>
    </row>
    <row r="149" spans="1:7" ht="16.5" customHeight="1" x14ac:dyDescent="0.2">
      <c r="A149" s="208"/>
      <c r="B149" s="178"/>
      <c r="C149" s="211"/>
      <c r="D149" s="212"/>
      <c r="E149" s="112" t="s">
        <v>112</v>
      </c>
      <c r="F149" s="87">
        <f>'Прил 7 Перечень мероприятий'!K70</f>
        <v>0</v>
      </c>
      <c r="G149" s="191"/>
    </row>
    <row r="150" spans="1:7" ht="12" customHeight="1" x14ac:dyDescent="0.2">
      <c r="A150" s="207" t="s">
        <v>213</v>
      </c>
      <c r="B150" s="178" t="s">
        <v>199</v>
      </c>
      <c r="C150" s="209" t="s">
        <v>255</v>
      </c>
      <c r="D150" s="210"/>
      <c r="E150" s="108" t="s">
        <v>55</v>
      </c>
      <c r="F150" s="27">
        <f>SUM(F151:F155)</f>
        <v>243</v>
      </c>
      <c r="G150" s="191"/>
    </row>
    <row r="151" spans="1:7" ht="12" customHeight="1" x14ac:dyDescent="0.2">
      <c r="A151" s="208"/>
      <c r="B151" s="178"/>
      <c r="C151" s="211"/>
      <c r="D151" s="212"/>
      <c r="E151" s="107" t="s">
        <v>4</v>
      </c>
      <c r="F151" s="87">
        <f>'Прил 7 Перечень мероприятий'!G72</f>
        <v>35</v>
      </c>
      <c r="G151" s="191"/>
    </row>
    <row r="152" spans="1:7" ht="12" customHeight="1" x14ac:dyDescent="0.2">
      <c r="A152" s="208"/>
      <c r="B152" s="178"/>
      <c r="C152" s="211"/>
      <c r="D152" s="212"/>
      <c r="E152" s="107" t="s">
        <v>54</v>
      </c>
      <c r="F152" s="87">
        <f>'Прил 7 Перечень мероприятий'!H72</f>
        <v>52</v>
      </c>
      <c r="G152" s="191"/>
    </row>
    <row r="153" spans="1:7" ht="12" customHeight="1" x14ac:dyDescent="0.2">
      <c r="A153" s="208"/>
      <c r="B153" s="178"/>
      <c r="C153" s="211"/>
      <c r="D153" s="212"/>
      <c r="E153" s="107" t="s">
        <v>110</v>
      </c>
      <c r="F153" s="87">
        <f>'Прил 7 Перечень мероприятий'!I72</f>
        <v>52</v>
      </c>
      <c r="G153" s="191"/>
    </row>
    <row r="154" spans="1:7" ht="12" customHeight="1" x14ac:dyDescent="0.2">
      <c r="A154" s="208"/>
      <c r="B154" s="178"/>
      <c r="C154" s="211"/>
      <c r="D154" s="212"/>
      <c r="E154" s="107" t="s">
        <v>111</v>
      </c>
      <c r="F154" s="87">
        <f>'Прил 7 Перечень мероприятий'!J72</f>
        <v>52</v>
      </c>
      <c r="G154" s="191"/>
    </row>
    <row r="155" spans="1:7" ht="12" customHeight="1" x14ac:dyDescent="0.2">
      <c r="A155" s="208"/>
      <c r="B155" s="178"/>
      <c r="C155" s="211"/>
      <c r="D155" s="212"/>
      <c r="E155" s="107" t="s">
        <v>112</v>
      </c>
      <c r="F155" s="87">
        <f>'Прил 7 Перечень мероприятий'!K72</f>
        <v>52</v>
      </c>
      <c r="G155" s="191"/>
    </row>
    <row r="156" spans="1:7" ht="12.75" customHeight="1" x14ac:dyDescent="0.2">
      <c r="A156" s="207" t="s">
        <v>321</v>
      </c>
      <c r="B156" s="178" t="s">
        <v>199</v>
      </c>
      <c r="C156" s="209" t="s">
        <v>256</v>
      </c>
      <c r="D156" s="210"/>
      <c r="E156" s="108" t="s">
        <v>55</v>
      </c>
      <c r="F156" s="27">
        <f>SUM(F157:F161)</f>
        <v>400</v>
      </c>
      <c r="G156" s="191"/>
    </row>
    <row r="157" spans="1:7" ht="12.75" customHeight="1" x14ac:dyDescent="0.2">
      <c r="A157" s="208"/>
      <c r="B157" s="178"/>
      <c r="C157" s="211"/>
      <c r="D157" s="212"/>
      <c r="E157" s="107" t="s">
        <v>4</v>
      </c>
      <c r="F157" s="87">
        <f>'Прил 7 Перечень мероприятий'!G74</f>
        <v>80</v>
      </c>
      <c r="G157" s="191"/>
    </row>
    <row r="158" spans="1:7" ht="12.75" customHeight="1" x14ac:dyDescent="0.2">
      <c r="A158" s="208"/>
      <c r="B158" s="178"/>
      <c r="C158" s="211"/>
      <c r="D158" s="212"/>
      <c r="E158" s="107" t="s">
        <v>54</v>
      </c>
      <c r="F158" s="87">
        <f>'Прил 7 Перечень мероприятий'!G74</f>
        <v>80</v>
      </c>
      <c r="G158" s="191"/>
    </row>
    <row r="159" spans="1:7" ht="12.75" customHeight="1" x14ac:dyDescent="0.2">
      <c r="A159" s="208"/>
      <c r="B159" s="178"/>
      <c r="C159" s="211"/>
      <c r="D159" s="212"/>
      <c r="E159" s="107" t="s">
        <v>110</v>
      </c>
      <c r="F159" s="87">
        <f>'Прил 7 Перечень мероприятий'!G74</f>
        <v>80</v>
      </c>
      <c r="G159" s="191"/>
    </row>
    <row r="160" spans="1:7" ht="12.75" customHeight="1" x14ac:dyDescent="0.2">
      <c r="A160" s="208"/>
      <c r="B160" s="178"/>
      <c r="C160" s="211"/>
      <c r="D160" s="212"/>
      <c r="E160" s="107" t="s">
        <v>111</v>
      </c>
      <c r="F160" s="87">
        <f>'Прил 7 Перечень мероприятий'!G74</f>
        <v>80</v>
      </c>
      <c r="G160" s="191"/>
    </row>
    <row r="161" spans="1:7" ht="19.5" customHeight="1" x14ac:dyDescent="0.2">
      <c r="A161" s="208"/>
      <c r="B161" s="178"/>
      <c r="C161" s="211"/>
      <c r="D161" s="212"/>
      <c r="E161" s="107" t="s">
        <v>112</v>
      </c>
      <c r="F161" s="87">
        <f>'Прил 7 Перечень мероприятий'!G74</f>
        <v>80</v>
      </c>
      <c r="G161" s="191"/>
    </row>
    <row r="162" spans="1:7" ht="14.25" customHeight="1" x14ac:dyDescent="0.2">
      <c r="A162" s="207" t="s">
        <v>322</v>
      </c>
      <c r="B162" s="178" t="s">
        <v>199</v>
      </c>
      <c r="C162" s="252" t="s">
        <v>272</v>
      </c>
      <c r="D162" s="253"/>
      <c r="E162" s="108" t="s">
        <v>55</v>
      </c>
      <c r="F162" s="27">
        <f>SUM(F163:F167)</f>
        <v>1584.1000000000004</v>
      </c>
      <c r="G162" s="191"/>
    </row>
    <row r="163" spans="1:7" ht="14.25" customHeight="1" x14ac:dyDescent="0.2">
      <c r="A163" s="208"/>
      <c r="B163" s="178"/>
      <c r="C163" s="254"/>
      <c r="D163" s="255"/>
      <c r="E163" s="107" t="s">
        <v>4</v>
      </c>
      <c r="F163" s="87">
        <f>'Прил 7 Перечень мероприятий'!G76</f>
        <v>1236.5</v>
      </c>
      <c r="G163" s="191"/>
    </row>
    <row r="164" spans="1:7" ht="14.25" customHeight="1" x14ac:dyDescent="0.2">
      <c r="A164" s="208"/>
      <c r="B164" s="178"/>
      <c r="C164" s="254"/>
      <c r="D164" s="255"/>
      <c r="E164" s="107" t="s">
        <v>54</v>
      </c>
      <c r="F164" s="87">
        <f>'Прил 7 Перечень мероприятий'!H76</f>
        <v>86.9</v>
      </c>
      <c r="G164" s="191"/>
    </row>
    <row r="165" spans="1:7" ht="14.25" customHeight="1" x14ac:dyDescent="0.2">
      <c r="A165" s="208"/>
      <c r="B165" s="178"/>
      <c r="C165" s="254"/>
      <c r="D165" s="255"/>
      <c r="E165" s="107" t="s">
        <v>110</v>
      </c>
      <c r="F165" s="87">
        <f>'Прил 7 Перечень мероприятий'!I76</f>
        <v>86.9</v>
      </c>
      <c r="G165" s="191"/>
    </row>
    <row r="166" spans="1:7" ht="14.25" customHeight="1" x14ac:dyDescent="0.2">
      <c r="A166" s="208"/>
      <c r="B166" s="178"/>
      <c r="C166" s="254"/>
      <c r="D166" s="255"/>
      <c r="E166" s="107" t="s">
        <v>111</v>
      </c>
      <c r="F166" s="87">
        <f>'Прил 7 Перечень мероприятий'!J76</f>
        <v>86.9</v>
      </c>
      <c r="G166" s="191"/>
    </row>
    <row r="167" spans="1:7" ht="14.25" customHeight="1" x14ac:dyDescent="0.2">
      <c r="A167" s="208"/>
      <c r="B167" s="178"/>
      <c r="C167" s="254"/>
      <c r="D167" s="255"/>
      <c r="E167" s="107" t="s">
        <v>112</v>
      </c>
      <c r="F167" s="87">
        <f>'Прил 7 Перечень мероприятий'!K76</f>
        <v>86.9</v>
      </c>
      <c r="G167" s="191"/>
    </row>
    <row r="168" spans="1:7" ht="12.75" customHeight="1" x14ac:dyDescent="0.2">
      <c r="A168" s="213" t="s">
        <v>323</v>
      </c>
      <c r="B168" s="178" t="s">
        <v>199</v>
      </c>
      <c r="C168" s="209" t="s">
        <v>292</v>
      </c>
      <c r="D168" s="210"/>
      <c r="E168" s="108" t="s">
        <v>55</v>
      </c>
      <c r="F168" s="27">
        <f>SUM(F169:F173)</f>
        <v>1500</v>
      </c>
      <c r="G168" s="191"/>
    </row>
    <row r="169" spans="1:7" ht="12.75" customHeight="1" x14ac:dyDescent="0.2">
      <c r="A169" s="208"/>
      <c r="B169" s="178"/>
      <c r="C169" s="211"/>
      <c r="D169" s="212"/>
      <c r="E169" s="107" t="s">
        <v>4</v>
      </c>
      <c r="F169" s="87">
        <f>'Прил 7 Перечень мероприятий'!G78</f>
        <v>300</v>
      </c>
      <c r="G169" s="191"/>
    </row>
    <row r="170" spans="1:7" ht="12.75" customHeight="1" x14ac:dyDescent="0.2">
      <c r="A170" s="208"/>
      <c r="B170" s="178"/>
      <c r="C170" s="211"/>
      <c r="D170" s="212"/>
      <c r="E170" s="107" t="s">
        <v>54</v>
      </c>
      <c r="F170" s="87">
        <f>'Прил 7 Перечень мероприятий'!H78</f>
        <v>300</v>
      </c>
      <c r="G170" s="191"/>
    </row>
    <row r="171" spans="1:7" ht="12.75" customHeight="1" x14ac:dyDescent="0.2">
      <c r="A171" s="208"/>
      <c r="B171" s="178"/>
      <c r="C171" s="211"/>
      <c r="D171" s="212"/>
      <c r="E171" s="107" t="s">
        <v>110</v>
      </c>
      <c r="F171" s="87">
        <f>'Прил 7 Перечень мероприятий'!I78</f>
        <v>300</v>
      </c>
      <c r="G171" s="191"/>
    </row>
    <row r="172" spans="1:7" ht="12.75" customHeight="1" x14ac:dyDescent="0.2">
      <c r="A172" s="208"/>
      <c r="B172" s="178"/>
      <c r="C172" s="211"/>
      <c r="D172" s="212"/>
      <c r="E172" s="107" t="s">
        <v>111</v>
      </c>
      <c r="F172" s="87">
        <f>'Прил 7 Перечень мероприятий'!J78</f>
        <v>300</v>
      </c>
      <c r="G172" s="191"/>
    </row>
    <row r="173" spans="1:7" ht="18" customHeight="1" x14ac:dyDescent="0.2">
      <c r="A173" s="208"/>
      <c r="B173" s="178"/>
      <c r="C173" s="211"/>
      <c r="D173" s="212"/>
      <c r="E173" s="107" t="s">
        <v>112</v>
      </c>
      <c r="F173" s="87">
        <f>'Прил 7 Перечень мероприятий'!K78</f>
        <v>300</v>
      </c>
      <c r="G173" s="191"/>
    </row>
    <row r="174" spans="1:7" ht="13.5" customHeight="1" x14ac:dyDescent="0.2">
      <c r="A174" s="207" t="s">
        <v>214</v>
      </c>
      <c r="B174" s="178" t="s">
        <v>199</v>
      </c>
      <c r="C174" s="209" t="s">
        <v>260</v>
      </c>
      <c r="D174" s="210"/>
      <c r="E174" s="108" t="s">
        <v>55</v>
      </c>
      <c r="F174" s="27">
        <f>SUM(F175:F179)</f>
        <v>1382.6</v>
      </c>
      <c r="G174" s="191"/>
    </row>
    <row r="175" spans="1:7" ht="13.5" customHeight="1" x14ac:dyDescent="0.2">
      <c r="A175" s="208"/>
      <c r="B175" s="178"/>
      <c r="C175" s="211"/>
      <c r="D175" s="212"/>
      <c r="E175" s="107" t="s">
        <v>4</v>
      </c>
      <c r="F175" s="87">
        <f>'Прил 7 Перечень мероприятий'!G80</f>
        <v>182.6</v>
      </c>
      <c r="G175" s="191"/>
    </row>
    <row r="176" spans="1:7" ht="13.5" customHeight="1" x14ac:dyDescent="0.2">
      <c r="A176" s="208"/>
      <c r="B176" s="178"/>
      <c r="C176" s="211"/>
      <c r="D176" s="212"/>
      <c r="E176" s="107" t="s">
        <v>54</v>
      </c>
      <c r="F176" s="87">
        <f>'Прил 7 Перечень мероприятий'!H80</f>
        <v>300</v>
      </c>
      <c r="G176" s="191"/>
    </row>
    <row r="177" spans="1:7" ht="13.5" customHeight="1" x14ac:dyDescent="0.2">
      <c r="A177" s="208"/>
      <c r="B177" s="178"/>
      <c r="C177" s="211"/>
      <c r="D177" s="212"/>
      <c r="E177" s="107" t="s">
        <v>110</v>
      </c>
      <c r="F177" s="87">
        <f>'Прил 7 Перечень мероприятий'!I80</f>
        <v>300</v>
      </c>
      <c r="G177" s="191"/>
    </row>
    <row r="178" spans="1:7" ht="13.5" customHeight="1" x14ac:dyDescent="0.2">
      <c r="A178" s="208"/>
      <c r="B178" s="178"/>
      <c r="C178" s="211"/>
      <c r="D178" s="212"/>
      <c r="E178" s="107" t="s">
        <v>111</v>
      </c>
      <c r="F178" s="87">
        <f>'Прил 7 Перечень мероприятий'!J80</f>
        <v>300</v>
      </c>
      <c r="G178" s="191"/>
    </row>
    <row r="179" spans="1:7" ht="13.5" customHeight="1" x14ac:dyDescent="0.2">
      <c r="A179" s="208"/>
      <c r="B179" s="179"/>
      <c r="C179" s="211"/>
      <c r="D179" s="212"/>
      <c r="E179" s="123" t="s">
        <v>112</v>
      </c>
      <c r="F179" s="124">
        <f>'Прил 7 Перечень мероприятий'!K80</f>
        <v>300</v>
      </c>
      <c r="G179" s="191"/>
    </row>
    <row r="180" spans="1:7" ht="13.5" customHeight="1" x14ac:dyDescent="0.2">
      <c r="A180" s="258" t="s">
        <v>324</v>
      </c>
      <c r="B180" s="241" t="s">
        <v>199</v>
      </c>
      <c r="C180" s="125"/>
      <c r="D180" s="264" t="s">
        <v>332</v>
      </c>
      <c r="E180" s="109" t="s">
        <v>55</v>
      </c>
      <c r="F180" s="126">
        <f>SUM(F181:F185)</f>
        <v>210</v>
      </c>
      <c r="G180" s="241"/>
    </row>
    <row r="181" spans="1:7" ht="13.5" customHeight="1" x14ac:dyDescent="0.2">
      <c r="A181" s="262"/>
      <c r="B181" s="260"/>
      <c r="C181" s="125"/>
      <c r="D181" s="265"/>
      <c r="E181" s="88" t="s">
        <v>4</v>
      </c>
      <c r="F181" s="127">
        <f>'Прил 7 Перечень мероприятий'!G82</f>
        <v>210</v>
      </c>
      <c r="G181" s="260"/>
    </row>
    <row r="182" spans="1:7" ht="13.5" customHeight="1" x14ac:dyDescent="0.2">
      <c r="A182" s="262"/>
      <c r="B182" s="260"/>
      <c r="C182" s="125"/>
      <c r="D182" s="265"/>
      <c r="E182" s="88" t="s">
        <v>54</v>
      </c>
      <c r="F182" s="127">
        <f>'Прил 7 Перечень мероприятий'!H82</f>
        <v>0</v>
      </c>
      <c r="G182" s="260"/>
    </row>
    <row r="183" spans="1:7" ht="13.5" customHeight="1" x14ac:dyDescent="0.2">
      <c r="A183" s="262"/>
      <c r="B183" s="260"/>
      <c r="C183" s="125"/>
      <c r="D183" s="265"/>
      <c r="E183" s="88" t="s">
        <v>110</v>
      </c>
      <c r="F183" s="127">
        <f>'Прил 7 Перечень мероприятий'!I82</f>
        <v>0</v>
      </c>
      <c r="G183" s="260"/>
    </row>
    <row r="184" spans="1:7" ht="13.5" customHeight="1" x14ac:dyDescent="0.2">
      <c r="A184" s="262"/>
      <c r="B184" s="260"/>
      <c r="C184" s="125"/>
      <c r="D184" s="265"/>
      <c r="E184" s="88" t="s">
        <v>111</v>
      </c>
      <c r="F184" s="127">
        <f>'Прил 7 Перечень мероприятий'!J82</f>
        <v>0</v>
      </c>
      <c r="G184" s="260"/>
    </row>
    <row r="185" spans="1:7" ht="13.5" customHeight="1" x14ac:dyDescent="0.2">
      <c r="A185" s="263"/>
      <c r="B185" s="261"/>
      <c r="C185" s="125"/>
      <c r="D185" s="266"/>
      <c r="E185" s="128" t="s">
        <v>112</v>
      </c>
      <c r="F185" s="127">
        <f>'Прил 7 Перечень мероприятий'!K82</f>
        <v>0</v>
      </c>
      <c r="G185" s="261"/>
    </row>
    <row r="186" spans="1:7" ht="13.5" customHeight="1" x14ac:dyDescent="0.2">
      <c r="A186" s="258" t="s">
        <v>249</v>
      </c>
      <c r="B186" s="241" t="s">
        <v>199</v>
      </c>
      <c r="C186" s="125"/>
      <c r="D186" s="264" t="s">
        <v>257</v>
      </c>
      <c r="E186" s="109" t="s">
        <v>55</v>
      </c>
      <c r="F186" s="126">
        <f>SUM(F187:F191)</f>
        <v>350</v>
      </c>
      <c r="G186" s="241"/>
    </row>
    <row r="187" spans="1:7" ht="13.5" customHeight="1" x14ac:dyDescent="0.2">
      <c r="A187" s="262"/>
      <c r="B187" s="260"/>
      <c r="C187" s="125"/>
      <c r="D187" s="265"/>
      <c r="E187" s="88" t="s">
        <v>4</v>
      </c>
      <c r="F187" s="127">
        <f>'Прил 7 Перечень мероприятий'!G84</f>
        <v>350</v>
      </c>
      <c r="G187" s="260"/>
    </row>
    <row r="188" spans="1:7" ht="13.5" customHeight="1" x14ac:dyDescent="0.2">
      <c r="A188" s="262"/>
      <c r="B188" s="260"/>
      <c r="C188" s="125"/>
      <c r="D188" s="265"/>
      <c r="E188" s="88" t="s">
        <v>54</v>
      </c>
      <c r="F188" s="127">
        <f>'Прил 7 Перечень мероприятий'!H84</f>
        <v>0</v>
      </c>
      <c r="G188" s="260"/>
    </row>
    <row r="189" spans="1:7" ht="13.5" customHeight="1" x14ac:dyDescent="0.2">
      <c r="A189" s="262"/>
      <c r="B189" s="260"/>
      <c r="C189" s="125"/>
      <c r="D189" s="265"/>
      <c r="E189" s="88" t="s">
        <v>110</v>
      </c>
      <c r="F189" s="127">
        <f>'Прил 7 Перечень мероприятий'!I84</f>
        <v>0</v>
      </c>
      <c r="G189" s="260"/>
    </row>
    <row r="190" spans="1:7" ht="13.5" customHeight="1" x14ac:dyDescent="0.2">
      <c r="A190" s="262"/>
      <c r="B190" s="260"/>
      <c r="C190" s="125"/>
      <c r="D190" s="265"/>
      <c r="E190" s="88" t="s">
        <v>111</v>
      </c>
      <c r="F190" s="127">
        <f>'Прил 7 Перечень мероприятий'!J84</f>
        <v>0</v>
      </c>
      <c r="G190" s="260"/>
    </row>
    <row r="191" spans="1:7" ht="13.5" customHeight="1" x14ac:dyDescent="0.2">
      <c r="A191" s="263"/>
      <c r="B191" s="261"/>
      <c r="C191" s="125"/>
      <c r="D191" s="266"/>
      <c r="E191" s="128" t="s">
        <v>112</v>
      </c>
      <c r="F191" s="127">
        <f>'Прил 7 Перечень мероприятий'!K84</f>
        <v>0</v>
      </c>
      <c r="G191" s="261"/>
    </row>
    <row r="192" spans="1:7" ht="13.5" customHeight="1" x14ac:dyDescent="0.2">
      <c r="A192" s="258" t="s">
        <v>252</v>
      </c>
      <c r="B192" s="241" t="s">
        <v>199</v>
      </c>
      <c r="C192" s="125"/>
      <c r="D192" s="264" t="s">
        <v>259</v>
      </c>
      <c r="E192" s="109" t="s">
        <v>55</v>
      </c>
      <c r="F192" s="126">
        <f>SUM(F193:F197)</f>
        <v>100</v>
      </c>
      <c r="G192" s="241"/>
    </row>
    <row r="193" spans="1:7" ht="13.5" customHeight="1" x14ac:dyDescent="0.2">
      <c r="A193" s="262"/>
      <c r="B193" s="260"/>
      <c r="C193" s="125"/>
      <c r="D193" s="265"/>
      <c r="E193" s="88" t="s">
        <v>4</v>
      </c>
      <c r="F193" s="127">
        <f>'Прил 7 Перечень мероприятий'!G86</f>
        <v>100</v>
      </c>
      <c r="G193" s="260"/>
    </row>
    <row r="194" spans="1:7" ht="13.5" customHeight="1" x14ac:dyDescent="0.2">
      <c r="A194" s="262"/>
      <c r="B194" s="260"/>
      <c r="C194" s="125"/>
      <c r="D194" s="265"/>
      <c r="E194" s="88" t="s">
        <v>54</v>
      </c>
      <c r="F194" s="127">
        <f>'Прил 7 Перечень мероприятий'!H86</f>
        <v>0</v>
      </c>
      <c r="G194" s="260"/>
    </row>
    <row r="195" spans="1:7" ht="13.5" customHeight="1" x14ac:dyDescent="0.2">
      <c r="A195" s="262"/>
      <c r="B195" s="260"/>
      <c r="C195" s="125"/>
      <c r="D195" s="265"/>
      <c r="E195" s="88" t="s">
        <v>110</v>
      </c>
      <c r="F195" s="127">
        <f>'Прил 7 Перечень мероприятий'!I86</f>
        <v>0</v>
      </c>
      <c r="G195" s="260"/>
    </row>
    <row r="196" spans="1:7" ht="13.5" customHeight="1" x14ac:dyDescent="0.2">
      <c r="A196" s="262"/>
      <c r="B196" s="260"/>
      <c r="C196" s="125"/>
      <c r="D196" s="265"/>
      <c r="E196" s="88" t="s">
        <v>111</v>
      </c>
      <c r="F196" s="127">
        <f>'Прил 7 Перечень мероприятий'!J86</f>
        <v>0</v>
      </c>
      <c r="G196" s="260"/>
    </row>
    <row r="197" spans="1:7" ht="13.5" customHeight="1" x14ac:dyDescent="0.2">
      <c r="A197" s="263"/>
      <c r="B197" s="261"/>
      <c r="C197" s="125"/>
      <c r="D197" s="266"/>
      <c r="E197" s="128" t="s">
        <v>112</v>
      </c>
      <c r="F197" s="127">
        <f>'Прил 7 Перечень мероприятий'!K86</f>
        <v>0</v>
      </c>
      <c r="G197" s="261"/>
    </row>
    <row r="198" spans="1:7" ht="13.5" customHeight="1" x14ac:dyDescent="0.2">
      <c r="A198" s="258" t="s">
        <v>253</v>
      </c>
      <c r="B198" s="241" t="s">
        <v>199</v>
      </c>
      <c r="C198" s="125"/>
      <c r="D198" s="264" t="s">
        <v>258</v>
      </c>
      <c r="E198" s="109" t="s">
        <v>55</v>
      </c>
      <c r="F198" s="126">
        <f>SUM(F199:F203)</f>
        <v>90</v>
      </c>
      <c r="G198" s="241"/>
    </row>
    <row r="199" spans="1:7" ht="13.5" customHeight="1" x14ac:dyDescent="0.2">
      <c r="A199" s="262"/>
      <c r="B199" s="260"/>
      <c r="C199" s="125"/>
      <c r="D199" s="265"/>
      <c r="E199" s="88" t="s">
        <v>4</v>
      </c>
      <c r="F199" s="127">
        <f>'Прил 7 Перечень мероприятий'!G88</f>
        <v>90</v>
      </c>
      <c r="G199" s="260"/>
    </row>
    <row r="200" spans="1:7" ht="13.5" customHeight="1" x14ac:dyDescent="0.2">
      <c r="A200" s="262"/>
      <c r="B200" s="260"/>
      <c r="C200" s="125"/>
      <c r="D200" s="265"/>
      <c r="E200" s="88" t="s">
        <v>54</v>
      </c>
      <c r="F200" s="127">
        <f>'Прил 7 Перечень мероприятий'!H88</f>
        <v>0</v>
      </c>
      <c r="G200" s="260"/>
    </row>
    <row r="201" spans="1:7" ht="13.5" customHeight="1" x14ac:dyDescent="0.2">
      <c r="A201" s="262"/>
      <c r="B201" s="260"/>
      <c r="C201" s="125"/>
      <c r="D201" s="265"/>
      <c r="E201" s="88" t="s">
        <v>110</v>
      </c>
      <c r="F201" s="127">
        <f>'Прил 7 Перечень мероприятий'!I88</f>
        <v>0</v>
      </c>
      <c r="G201" s="260"/>
    </row>
    <row r="202" spans="1:7" ht="13.5" customHeight="1" x14ac:dyDescent="0.2">
      <c r="A202" s="262"/>
      <c r="B202" s="260"/>
      <c r="C202" s="125"/>
      <c r="D202" s="265"/>
      <c r="E202" s="88" t="s">
        <v>111</v>
      </c>
      <c r="F202" s="127">
        <f>'Прил 7 Перечень мероприятий'!J88</f>
        <v>0</v>
      </c>
      <c r="G202" s="260"/>
    </row>
    <row r="203" spans="1:7" ht="13.5" customHeight="1" x14ac:dyDescent="0.2">
      <c r="A203" s="263"/>
      <c r="B203" s="261"/>
      <c r="C203" s="125"/>
      <c r="D203" s="266"/>
      <c r="E203" s="128" t="s">
        <v>112</v>
      </c>
      <c r="F203" s="127">
        <f>'Прил 7 Перечень мероприятий'!K88</f>
        <v>0</v>
      </c>
      <c r="G203" s="261"/>
    </row>
    <row r="204" spans="1:7" ht="25.5" customHeight="1" x14ac:dyDescent="0.2">
      <c r="A204" s="249" t="s">
        <v>114</v>
      </c>
      <c r="B204" s="250"/>
      <c r="C204" s="250"/>
      <c r="D204" s="250"/>
      <c r="E204" s="250"/>
      <c r="F204" s="250"/>
      <c r="G204" s="251"/>
    </row>
    <row r="205" spans="1:7" ht="14.25" customHeight="1" x14ac:dyDescent="0.2">
      <c r="A205" s="248" t="s">
        <v>190</v>
      </c>
      <c r="B205" s="235"/>
      <c r="C205" s="229"/>
      <c r="D205" s="229"/>
      <c r="E205" s="238"/>
      <c r="F205" s="226"/>
      <c r="G205" s="191"/>
    </row>
    <row r="206" spans="1:7" x14ac:dyDescent="0.2">
      <c r="A206" s="236"/>
      <c r="B206" s="237"/>
      <c r="C206" s="229"/>
      <c r="D206" s="229"/>
      <c r="E206" s="239"/>
      <c r="F206" s="227"/>
      <c r="G206" s="191"/>
    </row>
    <row r="207" spans="1:7" ht="16.5" customHeight="1" x14ac:dyDescent="0.2">
      <c r="A207" s="236"/>
      <c r="B207" s="237"/>
      <c r="C207" s="229"/>
      <c r="D207" s="229"/>
      <c r="E207" s="239"/>
      <c r="F207" s="227"/>
      <c r="G207" s="191"/>
    </row>
    <row r="208" spans="1:7" ht="16.5" customHeight="1" x14ac:dyDescent="0.2">
      <c r="A208" s="236"/>
      <c r="B208" s="237"/>
      <c r="C208" s="229"/>
      <c r="D208" s="229"/>
      <c r="E208" s="239"/>
      <c r="F208" s="227"/>
      <c r="G208" s="191"/>
    </row>
    <row r="209" spans="1:7" ht="5.25" hidden="1" customHeight="1" x14ac:dyDescent="0.2">
      <c r="A209" s="236"/>
      <c r="B209" s="237"/>
      <c r="C209" s="229"/>
      <c r="D209" s="229"/>
      <c r="E209" s="239"/>
      <c r="F209" s="227"/>
      <c r="G209" s="191"/>
    </row>
    <row r="210" spans="1:7" ht="15.75" customHeight="1" x14ac:dyDescent="0.2">
      <c r="A210" s="213" t="s">
        <v>296</v>
      </c>
      <c r="B210" s="178" t="s">
        <v>199</v>
      </c>
      <c r="C210" s="209" t="s">
        <v>238</v>
      </c>
      <c r="D210" s="210"/>
      <c r="E210" s="115" t="s">
        <v>55</v>
      </c>
      <c r="F210" s="27">
        <f>SUM(F211:F215)</f>
        <v>26080.9</v>
      </c>
      <c r="G210" s="191"/>
    </row>
    <row r="211" spans="1:7" ht="15.75" customHeight="1" x14ac:dyDescent="0.2">
      <c r="A211" s="208"/>
      <c r="B211" s="178"/>
      <c r="C211" s="211"/>
      <c r="D211" s="212"/>
      <c r="E211" s="114" t="s">
        <v>4</v>
      </c>
      <c r="F211" s="87">
        <f>'Прил 7 Перечень мероприятий'!G97</f>
        <v>6220.1</v>
      </c>
      <c r="G211" s="191"/>
    </row>
    <row r="212" spans="1:7" ht="15.75" customHeight="1" x14ac:dyDescent="0.2">
      <c r="A212" s="208"/>
      <c r="B212" s="178"/>
      <c r="C212" s="211"/>
      <c r="D212" s="212"/>
      <c r="E212" s="114" t="s">
        <v>54</v>
      </c>
      <c r="F212" s="87">
        <f>'Прил 7 Перечень мероприятий'!H97</f>
        <v>4965.2</v>
      </c>
      <c r="G212" s="191"/>
    </row>
    <row r="213" spans="1:7" ht="15.75" customHeight="1" x14ac:dyDescent="0.2">
      <c r="A213" s="208"/>
      <c r="B213" s="178"/>
      <c r="C213" s="211"/>
      <c r="D213" s="212"/>
      <c r="E213" s="114" t="s">
        <v>110</v>
      </c>
      <c r="F213" s="87">
        <f>'Прил 7 Перечень мероприятий'!I97</f>
        <v>4965.2</v>
      </c>
      <c r="G213" s="191"/>
    </row>
    <row r="214" spans="1:7" ht="15.75" customHeight="1" x14ac:dyDescent="0.2">
      <c r="A214" s="208"/>
      <c r="B214" s="178"/>
      <c r="C214" s="211"/>
      <c r="D214" s="212"/>
      <c r="E214" s="114" t="s">
        <v>111</v>
      </c>
      <c r="F214" s="87">
        <f>'Прил 7 Перечень мероприятий'!J97</f>
        <v>4965.2</v>
      </c>
      <c r="G214" s="191"/>
    </row>
    <row r="215" spans="1:7" ht="15.75" customHeight="1" x14ac:dyDescent="0.2">
      <c r="A215" s="208"/>
      <c r="B215" s="178"/>
      <c r="C215" s="211"/>
      <c r="D215" s="212"/>
      <c r="E215" s="114" t="s">
        <v>112</v>
      </c>
      <c r="F215" s="87">
        <f>'Прил 7 Перечень мероприятий'!K97</f>
        <v>4965.2</v>
      </c>
      <c r="G215" s="191"/>
    </row>
    <row r="216" spans="1:7" ht="16.5" customHeight="1" x14ac:dyDescent="0.2">
      <c r="A216" s="207" t="s">
        <v>316</v>
      </c>
      <c r="B216" s="178" t="s">
        <v>199</v>
      </c>
      <c r="C216" s="209" t="s">
        <v>235</v>
      </c>
      <c r="D216" s="210"/>
      <c r="E216" s="115" t="s">
        <v>55</v>
      </c>
      <c r="F216" s="27">
        <f>SUM(F217:F221)</f>
        <v>1400</v>
      </c>
      <c r="G216" s="191"/>
    </row>
    <row r="217" spans="1:7" ht="16.5" customHeight="1" x14ac:dyDescent="0.2">
      <c r="A217" s="208"/>
      <c r="B217" s="178"/>
      <c r="C217" s="211"/>
      <c r="D217" s="212"/>
      <c r="E217" s="114" t="s">
        <v>4</v>
      </c>
      <c r="F217" s="87">
        <f>'Прил 7 Перечень мероприятий'!G99</f>
        <v>280</v>
      </c>
      <c r="G217" s="191"/>
    </row>
    <row r="218" spans="1:7" ht="16.5" customHeight="1" x14ac:dyDescent="0.2">
      <c r="A218" s="208"/>
      <c r="B218" s="178"/>
      <c r="C218" s="211"/>
      <c r="D218" s="212"/>
      <c r="E218" s="114" t="s">
        <v>54</v>
      </c>
      <c r="F218" s="87">
        <f>'Прил 7 Перечень мероприятий'!H99</f>
        <v>280</v>
      </c>
      <c r="G218" s="191"/>
    </row>
    <row r="219" spans="1:7" ht="16.5" customHeight="1" x14ac:dyDescent="0.2">
      <c r="A219" s="208"/>
      <c r="B219" s="178"/>
      <c r="C219" s="211"/>
      <c r="D219" s="212"/>
      <c r="E219" s="114" t="s">
        <v>110</v>
      </c>
      <c r="F219" s="87">
        <f>'Прил 7 Перечень мероприятий'!I99</f>
        <v>280</v>
      </c>
      <c r="G219" s="191"/>
    </row>
    <row r="220" spans="1:7" ht="16.5" customHeight="1" x14ac:dyDescent="0.2">
      <c r="A220" s="208"/>
      <c r="B220" s="178"/>
      <c r="C220" s="211"/>
      <c r="D220" s="212"/>
      <c r="E220" s="114" t="s">
        <v>111</v>
      </c>
      <c r="F220" s="87">
        <f>'Прил 7 Перечень мероприятий'!J99</f>
        <v>280</v>
      </c>
      <c r="G220" s="191"/>
    </row>
    <row r="221" spans="1:7" ht="16.5" customHeight="1" x14ac:dyDescent="0.2">
      <c r="A221" s="208"/>
      <c r="B221" s="178"/>
      <c r="C221" s="211"/>
      <c r="D221" s="212"/>
      <c r="E221" s="114" t="s">
        <v>112</v>
      </c>
      <c r="F221" s="87">
        <f>'Прил 7 Перечень мероприятий'!K99</f>
        <v>280</v>
      </c>
      <c r="G221" s="191"/>
    </row>
    <row r="222" spans="1:7" ht="15" customHeight="1" x14ac:dyDescent="0.2">
      <c r="A222" s="207" t="s">
        <v>325</v>
      </c>
      <c r="B222" s="178" t="s">
        <v>199</v>
      </c>
      <c r="C222" s="209" t="s">
        <v>242</v>
      </c>
      <c r="D222" s="210"/>
      <c r="E222" s="115" t="s">
        <v>55</v>
      </c>
      <c r="F222" s="27">
        <f>SUM(F223:F227)</f>
        <v>1000</v>
      </c>
      <c r="G222" s="191"/>
    </row>
    <row r="223" spans="1:7" ht="15" customHeight="1" x14ac:dyDescent="0.2">
      <c r="A223" s="208"/>
      <c r="B223" s="178"/>
      <c r="C223" s="211"/>
      <c r="D223" s="212"/>
      <c r="E223" s="114" t="s">
        <v>4</v>
      </c>
      <c r="F223" s="87">
        <f>'Прил 7 Перечень мероприятий'!G101</f>
        <v>200</v>
      </c>
      <c r="G223" s="191"/>
    </row>
    <row r="224" spans="1:7" ht="15" customHeight="1" x14ac:dyDescent="0.2">
      <c r="A224" s="208"/>
      <c r="B224" s="178"/>
      <c r="C224" s="211"/>
      <c r="D224" s="212"/>
      <c r="E224" s="114" t="s">
        <v>54</v>
      </c>
      <c r="F224" s="87">
        <f>'Прил 7 Перечень мероприятий'!H101</f>
        <v>200</v>
      </c>
      <c r="G224" s="191"/>
    </row>
    <row r="225" spans="1:7" ht="15" customHeight="1" x14ac:dyDescent="0.2">
      <c r="A225" s="208"/>
      <c r="B225" s="178"/>
      <c r="C225" s="211"/>
      <c r="D225" s="212"/>
      <c r="E225" s="114" t="s">
        <v>110</v>
      </c>
      <c r="F225" s="87">
        <f>'Прил 7 Перечень мероприятий'!I101</f>
        <v>200</v>
      </c>
      <c r="G225" s="191"/>
    </row>
    <row r="226" spans="1:7" ht="15" customHeight="1" x14ac:dyDescent="0.2">
      <c r="A226" s="208"/>
      <c r="B226" s="178"/>
      <c r="C226" s="211"/>
      <c r="D226" s="212"/>
      <c r="E226" s="114" t="s">
        <v>111</v>
      </c>
      <c r="F226" s="87">
        <f>'Прил 7 Перечень мероприятий'!J101</f>
        <v>200</v>
      </c>
      <c r="G226" s="191"/>
    </row>
    <row r="227" spans="1:7" ht="15" customHeight="1" x14ac:dyDescent="0.2">
      <c r="A227" s="208"/>
      <c r="B227" s="178"/>
      <c r="C227" s="211"/>
      <c r="D227" s="212"/>
      <c r="E227" s="114" t="s">
        <v>112</v>
      </c>
      <c r="F227" s="87">
        <f>'Прил 7 Перечень мероприятий'!K101</f>
        <v>200</v>
      </c>
      <c r="G227" s="191"/>
    </row>
    <row r="228" spans="1:7" ht="14.25" customHeight="1" x14ac:dyDescent="0.2">
      <c r="A228" s="207" t="s">
        <v>326</v>
      </c>
      <c r="B228" s="178" t="s">
        <v>199</v>
      </c>
      <c r="C228" s="209" t="s">
        <v>277</v>
      </c>
      <c r="D228" s="210"/>
      <c r="E228" s="115" t="s">
        <v>55</v>
      </c>
      <c r="F228" s="27">
        <f>SUM(F229:F233)</f>
        <v>25</v>
      </c>
      <c r="G228" s="191"/>
    </row>
    <row r="229" spans="1:7" ht="14.25" customHeight="1" x14ac:dyDescent="0.2">
      <c r="A229" s="208"/>
      <c r="B229" s="178"/>
      <c r="C229" s="211"/>
      <c r="D229" s="212"/>
      <c r="E229" s="114" t="s">
        <v>4</v>
      </c>
      <c r="F229" s="87">
        <f>'Прил 7 Перечень мероприятий'!G103</f>
        <v>5</v>
      </c>
      <c r="G229" s="191"/>
    </row>
    <row r="230" spans="1:7" ht="14.25" customHeight="1" x14ac:dyDescent="0.2">
      <c r="A230" s="208"/>
      <c r="B230" s="178"/>
      <c r="C230" s="211"/>
      <c r="D230" s="212"/>
      <c r="E230" s="114" t="s">
        <v>54</v>
      </c>
      <c r="F230" s="87">
        <f>'Прил 7 Перечень мероприятий'!H103</f>
        <v>5</v>
      </c>
      <c r="G230" s="191"/>
    </row>
    <row r="231" spans="1:7" ht="14.25" customHeight="1" x14ac:dyDescent="0.2">
      <c r="A231" s="208"/>
      <c r="B231" s="178"/>
      <c r="C231" s="211"/>
      <c r="D231" s="212"/>
      <c r="E231" s="114" t="s">
        <v>110</v>
      </c>
      <c r="F231" s="87">
        <f>'Прил 7 Перечень мероприятий'!I103</f>
        <v>5</v>
      </c>
      <c r="G231" s="191"/>
    </row>
    <row r="232" spans="1:7" ht="14.25" customHeight="1" x14ac:dyDescent="0.2">
      <c r="A232" s="208"/>
      <c r="B232" s="178"/>
      <c r="C232" s="211"/>
      <c r="D232" s="212"/>
      <c r="E232" s="114" t="s">
        <v>111</v>
      </c>
      <c r="F232" s="87">
        <f>'Прил 7 Перечень мероприятий'!J103</f>
        <v>5</v>
      </c>
      <c r="G232" s="191"/>
    </row>
    <row r="233" spans="1:7" ht="14.25" customHeight="1" x14ac:dyDescent="0.2">
      <c r="A233" s="208"/>
      <c r="B233" s="178"/>
      <c r="C233" s="211"/>
      <c r="D233" s="212"/>
      <c r="E233" s="114" t="s">
        <v>112</v>
      </c>
      <c r="F233" s="87">
        <f>'Прил 7 Перечень мероприятий'!K103</f>
        <v>5</v>
      </c>
      <c r="G233" s="191"/>
    </row>
    <row r="234" spans="1:7" ht="21" customHeight="1" x14ac:dyDescent="0.2">
      <c r="A234" s="207" t="s">
        <v>319</v>
      </c>
      <c r="B234" s="178" t="s">
        <v>199</v>
      </c>
      <c r="C234" s="209" t="s">
        <v>234</v>
      </c>
      <c r="D234" s="210"/>
      <c r="E234" s="115" t="s">
        <v>55</v>
      </c>
      <c r="F234" s="27">
        <f>SUM(F235:F239)</f>
        <v>1000</v>
      </c>
      <c r="G234" s="191"/>
    </row>
    <row r="235" spans="1:7" ht="15.75" customHeight="1" x14ac:dyDescent="0.2">
      <c r="A235" s="208"/>
      <c r="B235" s="178"/>
      <c r="C235" s="211"/>
      <c r="D235" s="212"/>
      <c r="E235" s="114" t="s">
        <v>4</v>
      </c>
      <c r="F235" s="87">
        <f>'Прил 7 Перечень мероприятий'!G105</f>
        <v>200</v>
      </c>
      <c r="G235" s="191"/>
    </row>
    <row r="236" spans="1:7" ht="15.75" customHeight="1" x14ac:dyDescent="0.2">
      <c r="A236" s="208"/>
      <c r="B236" s="178"/>
      <c r="C236" s="211"/>
      <c r="D236" s="212"/>
      <c r="E236" s="114" t="s">
        <v>54</v>
      </c>
      <c r="F236" s="87">
        <f>'Прил 7 Перечень мероприятий'!H105</f>
        <v>200</v>
      </c>
      <c r="G236" s="191"/>
    </row>
    <row r="237" spans="1:7" ht="15.75" customHeight="1" x14ac:dyDescent="0.2">
      <c r="A237" s="208"/>
      <c r="B237" s="178"/>
      <c r="C237" s="211"/>
      <c r="D237" s="212"/>
      <c r="E237" s="114" t="s">
        <v>110</v>
      </c>
      <c r="F237" s="87">
        <f>'Прил 7 Перечень мероприятий'!I105</f>
        <v>200</v>
      </c>
      <c r="G237" s="191"/>
    </row>
    <row r="238" spans="1:7" ht="15.75" customHeight="1" x14ac:dyDescent="0.2">
      <c r="A238" s="208"/>
      <c r="B238" s="178"/>
      <c r="C238" s="211"/>
      <c r="D238" s="212"/>
      <c r="E238" s="114" t="s">
        <v>111</v>
      </c>
      <c r="F238" s="87">
        <f>'Прил 7 Перечень мероприятий'!J105</f>
        <v>200</v>
      </c>
      <c r="G238" s="191"/>
    </row>
    <row r="239" spans="1:7" ht="15.75" customHeight="1" x14ac:dyDescent="0.2">
      <c r="A239" s="208"/>
      <c r="B239" s="178"/>
      <c r="C239" s="211"/>
      <c r="D239" s="212"/>
      <c r="E239" s="114" t="s">
        <v>112</v>
      </c>
      <c r="F239" s="87">
        <f>'Прил 7 Перечень мероприятий'!K105</f>
        <v>200</v>
      </c>
      <c r="G239" s="191"/>
    </row>
    <row r="240" spans="1:7" ht="15.75" customHeight="1" x14ac:dyDescent="0.2">
      <c r="A240" s="207" t="s">
        <v>327</v>
      </c>
      <c r="B240" s="178" t="s">
        <v>199</v>
      </c>
      <c r="C240" s="209" t="s">
        <v>334</v>
      </c>
      <c r="D240" s="210"/>
      <c r="E240" s="115" t="s">
        <v>55</v>
      </c>
      <c r="F240" s="27">
        <f>SUM(F241:F245)</f>
        <v>1000</v>
      </c>
      <c r="G240" s="191"/>
    </row>
    <row r="241" spans="1:7" ht="15.75" customHeight="1" x14ac:dyDescent="0.2">
      <c r="A241" s="208"/>
      <c r="B241" s="178"/>
      <c r="C241" s="211"/>
      <c r="D241" s="212"/>
      <c r="E241" s="114" t="s">
        <v>4</v>
      </c>
      <c r="F241" s="87">
        <f>'Прил 7 Перечень мероприятий'!G107</f>
        <v>200</v>
      </c>
      <c r="G241" s="191"/>
    </row>
    <row r="242" spans="1:7" ht="15.75" customHeight="1" x14ac:dyDescent="0.2">
      <c r="A242" s="208"/>
      <c r="B242" s="178"/>
      <c r="C242" s="211"/>
      <c r="D242" s="212"/>
      <c r="E242" s="114" t="s">
        <v>54</v>
      </c>
      <c r="F242" s="87">
        <f>'Прил 7 Перечень мероприятий'!H107</f>
        <v>200</v>
      </c>
      <c r="G242" s="191"/>
    </row>
    <row r="243" spans="1:7" ht="15.75" customHeight="1" x14ac:dyDescent="0.2">
      <c r="A243" s="208"/>
      <c r="B243" s="178"/>
      <c r="C243" s="211"/>
      <c r="D243" s="212"/>
      <c r="E243" s="114" t="s">
        <v>110</v>
      </c>
      <c r="F243" s="87">
        <f>'Прил 7 Перечень мероприятий'!I107</f>
        <v>200</v>
      </c>
      <c r="G243" s="191"/>
    </row>
    <row r="244" spans="1:7" ht="15.75" customHeight="1" x14ac:dyDescent="0.2">
      <c r="A244" s="208"/>
      <c r="B244" s="178"/>
      <c r="C244" s="211"/>
      <c r="D244" s="212"/>
      <c r="E244" s="114" t="s">
        <v>111</v>
      </c>
      <c r="F244" s="87">
        <f>'Прил 7 Перечень мероприятий'!J107</f>
        <v>200</v>
      </c>
      <c r="G244" s="191"/>
    </row>
    <row r="245" spans="1:7" ht="15.75" customHeight="1" x14ac:dyDescent="0.2">
      <c r="A245" s="208"/>
      <c r="B245" s="178"/>
      <c r="C245" s="211"/>
      <c r="D245" s="212"/>
      <c r="E245" s="114" t="s">
        <v>112</v>
      </c>
      <c r="F245" s="87">
        <f>'Прил 7 Перечень мероприятий'!K107</f>
        <v>200</v>
      </c>
      <c r="G245" s="191"/>
    </row>
    <row r="246" spans="1:7" ht="13.5" customHeight="1" x14ac:dyDescent="0.2">
      <c r="A246" s="207" t="s">
        <v>328</v>
      </c>
      <c r="B246" s="178" t="s">
        <v>199</v>
      </c>
      <c r="C246" s="209" t="s">
        <v>261</v>
      </c>
      <c r="D246" s="210"/>
      <c r="E246" s="115" t="s">
        <v>55</v>
      </c>
      <c r="F246" s="27">
        <f>SUM(F247:F251)</f>
        <v>1500</v>
      </c>
      <c r="G246" s="191"/>
    </row>
    <row r="247" spans="1:7" ht="13.5" customHeight="1" x14ac:dyDescent="0.2">
      <c r="A247" s="208"/>
      <c r="B247" s="178"/>
      <c r="C247" s="211"/>
      <c r="D247" s="212"/>
      <c r="E247" s="114" t="s">
        <v>4</v>
      </c>
      <c r="F247" s="87">
        <f>'Прил 7 Перечень мероприятий'!G109</f>
        <v>300</v>
      </c>
      <c r="G247" s="191"/>
    </row>
    <row r="248" spans="1:7" ht="13.5" customHeight="1" x14ac:dyDescent="0.2">
      <c r="A248" s="208"/>
      <c r="B248" s="178"/>
      <c r="C248" s="211"/>
      <c r="D248" s="212"/>
      <c r="E248" s="114" t="s">
        <v>54</v>
      </c>
      <c r="F248" s="87">
        <f>'Прил 7 Перечень мероприятий'!H109</f>
        <v>300</v>
      </c>
      <c r="G248" s="191"/>
    </row>
    <row r="249" spans="1:7" ht="13.5" customHeight="1" x14ac:dyDescent="0.2">
      <c r="A249" s="208"/>
      <c r="B249" s="178"/>
      <c r="C249" s="211"/>
      <c r="D249" s="212"/>
      <c r="E249" s="114" t="s">
        <v>110</v>
      </c>
      <c r="F249" s="87">
        <f>'Прил 7 Перечень мероприятий'!I109</f>
        <v>300</v>
      </c>
      <c r="G249" s="191"/>
    </row>
    <row r="250" spans="1:7" ht="13.5" customHeight="1" x14ac:dyDescent="0.2">
      <c r="A250" s="208"/>
      <c r="B250" s="178"/>
      <c r="C250" s="211"/>
      <c r="D250" s="212"/>
      <c r="E250" s="114" t="s">
        <v>111</v>
      </c>
      <c r="F250" s="87">
        <f>'Прил 7 Перечень мероприятий'!J109</f>
        <v>300</v>
      </c>
      <c r="G250" s="191"/>
    </row>
    <row r="251" spans="1:7" ht="13.5" customHeight="1" x14ac:dyDescent="0.2">
      <c r="A251" s="208"/>
      <c r="B251" s="178"/>
      <c r="C251" s="211"/>
      <c r="D251" s="212"/>
      <c r="E251" s="114" t="s">
        <v>112</v>
      </c>
      <c r="F251" s="87">
        <f>'Прил 7 Перечень мероприятий'!K109</f>
        <v>300</v>
      </c>
      <c r="G251" s="191"/>
    </row>
    <row r="252" spans="1:7" ht="15" customHeight="1" x14ac:dyDescent="0.2">
      <c r="A252" s="215" t="s">
        <v>329</v>
      </c>
      <c r="B252" s="178" t="s">
        <v>199</v>
      </c>
      <c r="C252" s="214" t="s">
        <v>229</v>
      </c>
      <c r="D252" s="214"/>
      <c r="E252" s="115" t="s">
        <v>55</v>
      </c>
      <c r="F252" s="27">
        <f>SUM(F253:F257)</f>
        <v>450</v>
      </c>
      <c r="G252" s="191"/>
    </row>
    <row r="253" spans="1:7" ht="15" customHeight="1" x14ac:dyDescent="0.2">
      <c r="A253" s="216"/>
      <c r="B253" s="178"/>
      <c r="C253" s="214"/>
      <c r="D253" s="214"/>
      <c r="E253" s="114" t="s">
        <v>4</v>
      </c>
      <c r="F253" s="87">
        <f>'Прил 7 Перечень мероприятий'!G111</f>
        <v>90</v>
      </c>
      <c r="G253" s="191"/>
    </row>
    <row r="254" spans="1:7" ht="15" customHeight="1" x14ac:dyDescent="0.2">
      <c r="A254" s="216"/>
      <c r="B254" s="178"/>
      <c r="C254" s="214"/>
      <c r="D254" s="214"/>
      <c r="E254" s="114" t="s">
        <v>54</v>
      </c>
      <c r="F254" s="87">
        <f>'Прил 7 Перечень мероприятий'!H111</f>
        <v>90</v>
      </c>
      <c r="G254" s="191"/>
    </row>
    <row r="255" spans="1:7" ht="15" customHeight="1" x14ac:dyDescent="0.2">
      <c r="A255" s="216"/>
      <c r="B255" s="178"/>
      <c r="C255" s="214"/>
      <c r="D255" s="214"/>
      <c r="E255" s="114" t="s">
        <v>110</v>
      </c>
      <c r="F255" s="87">
        <f>'Прил 7 Перечень мероприятий'!I111</f>
        <v>90</v>
      </c>
      <c r="G255" s="191"/>
    </row>
    <row r="256" spans="1:7" ht="15" customHeight="1" x14ac:dyDescent="0.2">
      <c r="A256" s="216"/>
      <c r="B256" s="178"/>
      <c r="C256" s="214"/>
      <c r="D256" s="214"/>
      <c r="E256" s="114" t="s">
        <v>111</v>
      </c>
      <c r="F256" s="87">
        <f>'Прил 7 Перечень мероприятий'!J111</f>
        <v>90</v>
      </c>
      <c r="G256" s="191"/>
    </row>
    <row r="257" spans="1:7" ht="15" customHeight="1" x14ac:dyDescent="0.2">
      <c r="A257" s="216"/>
      <c r="B257" s="178"/>
      <c r="C257" s="214"/>
      <c r="D257" s="214"/>
      <c r="E257" s="114" t="s">
        <v>112</v>
      </c>
      <c r="F257" s="87">
        <f>'Прил 7 Перечень мероприятий'!K111</f>
        <v>90</v>
      </c>
      <c r="G257" s="191"/>
    </row>
  </sheetData>
  <mergeCells count="178">
    <mergeCell ref="A192:A197"/>
    <mergeCell ref="B192:B197"/>
    <mergeCell ref="D192:D197"/>
    <mergeCell ref="G192:G197"/>
    <mergeCell ref="A198:A203"/>
    <mergeCell ref="B198:B203"/>
    <mergeCell ref="D198:D203"/>
    <mergeCell ref="G198:G203"/>
    <mergeCell ref="A102:A107"/>
    <mergeCell ref="B102:B107"/>
    <mergeCell ref="B174:B179"/>
    <mergeCell ref="C174:D179"/>
    <mergeCell ref="G174:G179"/>
    <mergeCell ref="A126:A131"/>
    <mergeCell ref="B126:B131"/>
    <mergeCell ref="C126:D131"/>
    <mergeCell ref="G126:G131"/>
    <mergeCell ref="A150:A155"/>
    <mergeCell ref="B150:B155"/>
    <mergeCell ref="C150:D155"/>
    <mergeCell ref="G150:G155"/>
    <mergeCell ref="A144:A149"/>
    <mergeCell ref="B144:B149"/>
    <mergeCell ref="C144:D149"/>
    <mergeCell ref="A180:A185"/>
    <mergeCell ref="B180:B185"/>
    <mergeCell ref="D180:D185"/>
    <mergeCell ref="G180:G185"/>
    <mergeCell ref="A186:A191"/>
    <mergeCell ref="B186:B191"/>
    <mergeCell ref="D186:D191"/>
    <mergeCell ref="G186:G191"/>
    <mergeCell ref="C168:D173"/>
    <mergeCell ref="G168:G173"/>
    <mergeCell ref="A174:A179"/>
    <mergeCell ref="D78:D83"/>
    <mergeCell ref="A78:A83"/>
    <mergeCell ref="G78:G83"/>
    <mergeCell ref="D102:D107"/>
    <mergeCell ref="G102:G107"/>
    <mergeCell ref="D96:D101"/>
    <mergeCell ref="G96:G101"/>
    <mergeCell ref="D90:D95"/>
    <mergeCell ref="G90:G95"/>
    <mergeCell ref="A90:A95"/>
    <mergeCell ref="B90:B95"/>
    <mergeCell ref="A96:A101"/>
    <mergeCell ref="B96:B101"/>
    <mergeCell ref="A84:A89"/>
    <mergeCell ref="B84:B89"/>
    <mergeCell ref="D1:G1"/>
    <mergeCell ref="E2:G2"/>
    <mergeCell ref="D4:G4"/>
    <mergeCell ref="A205:B209"/>
    <mergeCell ref="C205:D209"/>
    <mergeCell ref="E205:E209"/>
    <mergeCell ref="F205:F209"/>
    <mergeCell ref="G205:G209"/>
    <mergeCell ref="G144:G149"/>
    <mergeCell ref="A138:A143"/>
    <mergeCell ref="B138:B143"/>
    <mergeCell ref="C138:D143"/>
    <mergeCell ref="G138:G143"/>
    <mergeCell ref="A156:A161"/>
    <mergeCell ref="B156:B161"/>
    <mergeCell ref="A204:G204"/>
    <mergeCell ref="C156:D161"/>
    <mergeCell ref="G156:G161"/>
    <mergeCell ref="A162:A167"/>
    <mergeCell ref="B162:B167"/>
    <mergeCell ref="C162:D167"/>
    <mergeCell ref="G162:G167"/>
    <mergeCell ref="A168:A173"/>
    <mergeCell ref="B168:B173"/>
    <mergeCell ref="A6:G6"/>
    <mergeCell ref="G84:G89"/>
    <mergeCell ref="A18:A23"/>
    <mergeCell ref="B18:B23"/>
    <mergeCell ref="C18:D23"/>
    <mergeCell ref="G18:G23"/>
    <mergeCell ref="B24:B29"/>
    <mergeCell ref="G24:G29"/>
    <mergeCell ref="A24:A29"/>
    <mergeCell ref="A30:A35"/>
    <mergeCell ref="B30:B35"/>
    <mergeCell ref="A36:A41"/>
    <mergeCell ref="B36:B41"/>
    <mergeCell ref="C36:D41"/>
    <mergeCell ref="G60:G65"/>
    <mergeCell ref="A60:A65"/>
    <mergeCell ref="C60:D65"/>
    <mergeCell ref="A54:A59"/>
    <mergeCell ref="A42:A47"/>
    <mergeCell ref="G42:G47"/>
    <mergeCell ref="A48:A53"/>
    <mergeCell ref="B48:B53"/>
    <mergeCell ref="C48:D53"/>
    <mergeCell ref="E8:F8"/>
    <mergeCell ref="A108:G108"/>
    <mergeCell ref="C109:D113"/>
    <mergeCell ref="G109:G113"/>
    <mergeCell ref="A12:A17"/>
    <mergeCell ref="B12:B17"/>
    <mergeCell ref="A10:G10"/>
    <mergeCell ref="A132:A137"/>
    <mergeCell ref="B72:B77"/>
    <mergeCell ref="G72:G77"/>
    <mergeCell ref="A72:A77"/>
    <mergeCell ref="C72:D77"/>
    <mergeCell ref="A120:A125"/>
    <mergeCell ref="B120:B125"/>
    <mergeCell ref="C120:D125"/>
    <mergeCell ref="G120:G125"/>
    <mergeCell ref="G66:G71"/>
    <mergeCell ref="A114:A119"/>
    <mergeCell ref="C114:D119"/>
    <mergeCell ref="A109:B113"/>
    <mergeCell ref="E109:E113"/>
    <mergeCell ref="B132:B137"/>
    <mergeCell ref="C132:D137"/>
    <mergeCell ref="G132:G137"/>
    <mergeCell ref="B78:B83"/>
    <mergeCell ref="E9:F9"/>
    <mergeCell ref="C8:D8"/>
    <mergeCell ref="C9:D9"/>
    <mergeCell ref="G114:G119"/>
    <mergeCell ref="B114:B119"/>
    <mergeCell ref="C30:D35"/>
    <mergeCell ref="C24:D29"/>
    <mergeCell ref="G30:G35"/>
    <mergeCell ref="G36:G41"/>
    <mergeCell ref="B66:B71"/>
    <mergeCell ref="A11:B11"/>
    <mergeCell ref="C12:D17"/>
    <mergeCell ref="G12:G17"/>
    <mergeCell ref="C84:D89"/>
    <mergeCell ref="B60:B65"/>
    <mergeCell ref="G48:G53"/>
    <mergeCell ref="B54:B59"/>
    <mergeCell ref="C54:D59"/>
    <mergeCell ref="G54:G59"/>
    <mergeCell ref="B42:B47"/>
    <mergeCell ref="C42:D47"/>
    <mergeCell ref="A66:A71"/>
    <mergeCell ref="C66:D71"/>
    <mergeCell ref="F109:F113"/>
    <mergeCell ref="B252:B257"/>
    <mergeCell ref="C252:D257"/>
    <mergeCell ref="G252:G257"/>
    <mergeCell ref="A246:A251"/>
    <mergeCell ref="B246:B251"/>
    <mergeCell ref="C246:D251"/>
    <mergeCell ref="G246:G251"/>
    <mergeCell ref="A240:A245"/>
    <mergeCell ref="B240:B245"/>
    <mergeCell ref="C240:D245"/>
    <mergeCell ref="G240:G245"/>
    <mergeCell ref="A252:A257"/>
    <mergeCell ref="A234:A239"/>
    <mergeCell ref="B234:B239"/>
    <mergeCell ref="C234:D239"/>
    <mergeCell ref="G234:G239"/>
    <mergeCell ref="A210:A215"/>
    <mergeCell ref="B210:B215"/>
    <mergeCell ref="C210:D215"/>
    <mergeCell ref="G210:G215"/>
    <mergeCell ref="A228:A233"/>
    <mergeCell ref="B228:B233"/>
    <mergeCell ref="C228:D233"/>
    <mergeCell ref="G228:G233"/>
    <mergeCell ref="A222:A227"/>
    <mergeCell ref="B222:B227"/>
    <mergeCell ref="C222:D227"/>
    <mergeCell ref="G222:G227"/>
    <mergeCell ref="A216:A221"/>
    <mergeCell ref="B216:B221"/>
    <mergeCell ref="C216:D221"/>
    <mergeCell ref="G216:G221"/>
  </mergeCells>
  <pageMargins left="0.9055118110236221" right="0.9055118110236221" top="0.74803149606299213" bottom="0.74803149606299213" header="0.31496062992125984" footer="0.31496062992125984"/>
  <pageSetup paperSize="9" scale="56" fitToHeight="0" orientation="landscape" r:id="rId1"/>
  <rowBreaks count="4" manualBreakCount="4">
    <brk id="47" max="6" man="1"/>
    <brk id="101" max="6" man="1"/>
    <brk id="167" max="6" man="1"/>
    <brk id="227"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T118"/>
  <sheetViews>
    <sheetView zoomScale="80" zoomScaleNormal="80" zoomScaleSheetLayoutView="20" workbookViewId="0">
      <pane ySplit="9" topLeftCell="A10" activePane="bottomLeft" state="frozen"/>
      <selection pane="bottomLeft" activeCell="B15" sqref="B15:B16"/>
    </sheetView>
  </sheetViews>
  <sheetFormatPr defaultRowHeight="15" x14ac:dyDescent="0.25"/>
  <cols>
    <col min="1" max="1" width="6.28515625" style="46" customWidth="1"/>
    <col min="2" max="2" width="27.140625" style="5" customWidth="1"/>
    <col min="3" max="3" width="13.5703125" style="5" customWidth="1"/>
    <col min="4" max="4" width="17.85546875" style="5" customWidth="1"/>
    <col min="5" max="5" width="14.140625" style="25" customWidth="1"/>
    <col min="6" max="8" width="13.42578125" style="25" bestFit="1" customWidth="1"/>
    <col min="9" max="9" width="16" style="25" bestFit="1" customWidth="1"/>
    <col min="10" max="10" width="14.7109375" style="25" bestFit="1" customWidth="1"/>
    <col min="11" max="11" width="13.7109375" style="25" customWidth="1"/>
    <col min="12" max="12" width="20.42578125" style="5" customWidth="1"/>
    <col min="13" max="13" width="19.140625" style="5" customWidth="1"/>
    <col min="14" max="16384" width="9.140625" style="5"/>
  </cols>
  <sheetData>
    <row r="1" spans="1:13" ht="14.25" x14ac:dyDescent="0.2">
      <c r="A1" s="167" t="s">
        <v>62</v>
      </c>
      <c r="B1" s="167"/>
      <c r="C1" s="167"/>
      <c r="D1" s="167"/>
      <c r="E1" s="167"/>
      <c r="F1" s="167"/>
      <c r="G1" s="167"/>
      <c r="H1" s="167"/>
      <c r="I1" s="167"/>
      <c r="J1" s="167"/>
      <c r="K1" s="167"/>
      <c r="L1" s="167"/>
      <c r="M1" s="167"/>
    </row>
    <row r="2" spans="1:13" ht="14.25" x14ac:dyDescent="0.2">
      <c r="A2" s="168" t="s">
        <v>125</v>
      </c>
      <c r="B2" s="168"/>
      <c r="C2" s="168"/>
      <c r="D2" s="168"/>
      <c r="E2" s="168"/>
      <c r="F2" s="168"/>
      <c r="G2" s="168"/>
      <c r="H2" s="168"/>
      <c r="I2" s="168"/>
      <c r="J2" s="168"/>
      <c r="K2" s="168"/>
      <c r="L2" s="168"/>
      <c r="M2" s="168"/>
    </row>
    <row r="3" spans="1:13" x14ac:dyDescent="0.2">
      <c r="A3" s="167" t="s">
        <v>142</v>
      </c>
      <c r="B3" s="167"/>
      <c r="C3" s="167"/>
      <c r="D3" s="167"/>
      <c r="E3" s="167"/>
      <c r="F3" s="167"/>
      <c r="G3" s="167"/>
      <c r="H3" s="167"/>
      <c r="I3" s="167"/>
      <c r="J3" s="167"/>
      <c r="K3" s="167"/>
      <c r="L3" s="167"/>
      <c r="M3" s="167"/>
    </row>
    <row r="4" spans="1:13" ht="14.25" x14ac:dyDescent="0.2">
      <c r="A4" s="6"/>
      <c r="B4" s="13"/>
      <c r="C4" s="83"/>
      <c r="D4" s="13"/>
      <c r="E4" s="117"/>
      <c r="F4" s="117"/>
      <c r="G4" s="117"/>
      <c r="H4" s="117"/>
      <c r="I4" s="117"/>
      <c r="J4" s="117"/>
      <c r="K4" s="117"/>
      <c r="L4" s="13"/>
      <c r="M4" s="13"/>
    </row>
    <row r="5" spans="1:13" ht="15.75" x14ac:dyDescent="0.2">
      <c r="A5" s="312" t="s">
        <v>85</v>
      </c>
      <c r="B5" s="312"/>
      <c r="C5" s="312"/>
      <c r="D5" s="312"/>
      <c r="E5" s="312"/>
      <c r="F5" s="312"/>
      <c r="G5" s="312"/>
      <c r="H5" s="312"/>
      <c r="I5" s="312"/>
      <c r="J5" s="312"/>
      <c r="K5" s="312"/>
      <c r="L5" s="312"/>
      <c r="M5" s="312"/>
    </row>
    <row r="6" spans="1:13" ht="15.75" x14ac:dyDescent="0.2">
      <c r="A6" s="312" t="s">
        <v>130</v>
      </c>
      <c r="B6" s="312"/>
      <c r="C6" s="312"/>
      <c r="D6" s="312"/>
      <c r="E6" s="312"/>
      <c r="F6" s="312"/>
      <c r="G6" s="312"/>
      <c r="H6" s="312"/>
      <c r="I6" s="312"/>
      <c r="J6" s="312"/>
      <c r="K6" s="312"/>
      <c r="L6" s="312"/>
      <c r="M6" s="312"/>
    </row>
    <row r="7" spans="1:13" ht="14.25" x14ac:dyDescent="0.2">
      <c r="A7" s="6"/>
    </row>
    <row r="8" spans="1:13" ht="70.5" customHeight="1" x14ac:dyDescent="0.2">
      <c r="A8" s="302" t="s">
        <v>46</v>
      </c>
      <c r="B8" s="302" t="s">
        <v>39</v>
      </c>
      <c r="C8" s="302" t="s">
        <v>41</v>
      </c>
      <c r="D8" s="302" t="s">
        <v>40</v>
      </c>
      <c r="E8" s="291" t="s">
        <v>42</v>
      </c>
      <c r="F8" s="291" t="s">
        <v>43</v>
      </c>
      <c r="G8" s="291"/>
      <c r="H8" s="291"/>
      <c r="I8" s="291"/>
      <c r="J8" s="291"/>
      <c r="K8" s="291"/>
      <c r="L8" s="302" t="s">
        <v>44</v>
      </c>
      <c r="M8" s="302" t="s">
        <v>45</v>
      </c>
    </row>
    <row r="9" spans="1:13" ht="66.75" customHeight="1" x14ac:dyDescent="0.2">
      <c r="A9" s="302"/>
      <c r="B9" s="302"/>
      <c r="C9" s="302"/>
      <c r="D9" s="302"/>
      <c r="E9" s="291"/>
      <c r="F9" s="291"/>
      <c r="G9" s="27" t="s">
        <v>4</v>
      </c>
      <c r="H9" s="27" t="s">
        <v>54</v>
      </c>
      <c r="I9" s="27" t="s">
        <v>110</v>
      </c>
      <c r="J9" s="27" t="s">
        <v>104</v>
      </c>
      <c r="K9" s="27" t="s">
        <v>105</v>
      </c>
      <c r="L9" s="302"/>
      <c r="M9" s="302"/>
    </row>
    <row r="10" spans="1:13" ht="15" customHeight="1" x14ac:dyDescent="0.2">
      <c r="A10" s="14">
        <v>1</v>
      </c>
      <c r="B10" s="14">
        <v>2</v>
      </c>
      <c r="C10" s="80">
        <v>5</v>
      </c>
      <c r="D10" s="14">
        <v>4</v>
      </c>
      <c r="E10" s="118">
        <v>6</v>
      </c>
      <c r="F10" s="118">
        <v>7</v>
      </c>
      <c r="G10" s="118">
        <v>8</v>
      </c>
      <c r="H10" s="118">
        <v>9</v>
      </c>
      <c r="I10" s="118">
        <v>10</v>
      </c>
      <c r="J10" s="118">
        <v>11</v>
      </c>
      <c r="K10" s="118">
        <v>12</v>
      </c>
      <c r="L10" s="14">
        <v>13</v>
      </c>
      <c r="M10" s="14">
        <v>12</v>
      </c>
    </row>
    <row r="11" spans="1:13" ht="16.5" x14ac:dyDescent="0.2">
      <c r="A11" s="303" t="s">
        <v>63</v>
      </c>
      <c r="B11" s="303"/>
      <c r="C11" s="303"/>
      <c r="D11" s="303"/>
      <c r="E11" s="303"/>
      <c r="F11" s="303"/>
      <c r="G11" s="303"/>
      <c r="H11" s="303"/>
      <c r="I11" s="303"/>
      <c r="J11" s="303"/>
      <c r="K11" s="303"/>
      <c r="L11" s="303"/>
      <c r="M11" s="303"/>
    </row>
    <row r="12" spans="1:13" ht="17.25" customHeight="1" x14ac:dyDescent="0.2">
      <c r="A12" s="319" t="s">
        <v>61</v>
      </c>
      <c r="B12" s="313" t="s">
        <v>186</v>
      </c>
      <c r="C12" s="314"/>
      <c r="D12" s="29" t="s">
        <v>32</v>
      </c>
      <c r="E12" s="40">
        <f>E13+E14</f>
        <v>66128.11</v>
      </c>
      <c r="F12" s="40">
        <f t="shared" ref="F12" si="0">F13+F14</f>
        <v>347547.35</v>
      </c>
      <c r="G12" s="40">
        <f>G13+G14</f>
        <v>66128.11</v>
      </c>
      <c r="H12" s="40">
        <f t="shared" ref="H12:K12" si="1">H13+H14</f>
        <v>70354.81</v>
      </c>
      <c r="I12" s="40">
        <f t="shared" si="1"/>
        <v>70354.81</v>
      </c>
      <c r="J12" s="40">
        <f t="shared" si="1"/>
        <v>70354.81</v>
      </c>
      <c r="K12" s="40">
        <f t="shared" si="1"/>
        <v>70354.81</v>
      </c>
      <c r="L12" s="279" t="s">
        <v>189</v>
      </c>
      <c r="M12" s="293"/>
    </row>
    <row r="13" spans="1:13" s="129" customFormat="1" ht="53.25" customHeight="1" x14ac:dyDescent="0.2">
      <c r="A13" s="319"/>
      <c r="B13" s="315"/>
      <c r="C13" s="316"/>
      <c r="D13" s="130" t="s">
        <v>88</v>
      </c>
      <c r="E13" s="136">
        <f>G13</f>
        <v>66128.11</v>
      </c>
      <c r="F13" s="136">
        <f>SUM(G13:K13)</f>
        <v>347547.35</v>
      </c>
      <c r="G13" s="136">
        <f>G15+G17+G20+G22+G24+G26+G28+G30+G32+G34+G36+G38</f>
        <v>66128.11</v>
      </c>
      <c r="H13" s="136">
        <f t="shared" ref="H13:K13" si="2">H15+H17+H20+H22+H24+H26+H28+H30+H32+H34+H36+H38</f>
        <v>70354.81</v>
      </c>
      <c r="I13" s="136">
        <f t="shared" si="2"/>
        <v>70354.81</v>
      </c>
      <c r="J13" s="136">
        <f t="shared" si="2"/>
        <v>70354.81</v>
      </c>
      <c r="K13" s="136">
        <f t="shared" si="2"/>
        <v>70354.81</v>
      </c>
      <c r="L13" s="292"/>
      <c r="M13" s="294"/>
    </row>
    <row r="14" spans="1:13" s="129" customFormat="1" ht="48.75" customHeight="1" x14ac:dyDescent="0.2">
      <c r="A14" s="319"/>
      <c r="B14" s="317"/>
      <c r="C14" s="318"/>
      <c r="D14" s="130" t="s">
        <v>12</v>
      </c>
      <c r="E14" s="136">
        <f>G14</f>
        <v>0</v>
      </c>
      <c r="F14" s="136">
        <f>SUM(G14:K14)</f>
        <v>0</v>
      </c>
      <c r="G14" s="136">
        <f>G19</f>
        <v>0</v>
      </c>
      <c r="H14" s="136">
        <f>H19</f>
        <v>0</v>
      </c>
      <c r="I14" s="136">
        <f>I19</f>
        <v>0</v>
      </c>
      <c r="J14" s="136">
        <f>J19</f>
        <v>0</v>
      </c>
      <c r="K14" s="136">
        <f>K19</f>
        <v>0</v>
      </c>
      <c r="L14" s="280"/>
      <c r="M14" s="295"/>
    </row>
    <row r="15" spans="1:13" s="129" customFormat="1" ht="15.75" customHeight="1" x14ac:dyDescent="0.2">
      <c r="A15" s="320" t="s">
        <v>33</v>
      </c>
      <c r="B15" s="273" t="s">
        <v>273</v>
      </c>
      <c r="C15" s="270" t="s">
        <v>115</v>
      </c>
      <c r="D15" s="137" t="s">
        <v>32</v>
      </c>
      <c r="E15" s="138">
        <f t="shared" ref="E15:J15" si="3">E16</f>
        <v>2700</v>
      </c>
      <c r="F15" s="138">
        <f t="shared" si="3"/>
        <v>13500</v>
      </c>
      <c r="G15" s="138">
        <f t="shared" si="3"/>
        <v>2700</v>
      </c>
      <c r="H15" s="138">
        <f t="shared" si="3"/>
        <v>2700</v>
      </c>
      <c r="I15" s="138">
        <f t="shared" si="3"/>
        <v>2700</v>
      </c>
      <c r="J15" s="138">
        <f t="shared" si="3"/>
        <v>2700</v>
      </c>
      <c r="K15" s="138">
        <f>K16</f>
        <v>2700</v>
      </c>
      <c r="L15" s="277" t="s">
        <v>189</v>
      </c>
      <c r="M15" s="277" t="s">
        <v>223</v>
      </c>
    </row>
    <row r="16" spans="1:13" s="129" customFormat="1" ht="135" customHeight="1" x14ac:dyDescent="0.2">
      <c r="A16" s="320"/>
      <c r="B16" s="273"/>
      <c r="C16" s="272"/>
      <c r="D16" s="130" t="s">
        <v>91</v>
      </c>
      <c r="E16" s="136">
        <f>G16</f>
        <v>2700</v>
      </c>
      <c r="F16" s="136">
        <f>SUM(G16:K16)</f>
        <v>13500</v>
      </c>
      <c r="G16" s="136">
        <v>2700</v>
      </c>
      <c r="H16" s="136">
        <v>2700</v>
      </c>
      <c r="I16" s="136">
        <v>2700</v>
      </c>
      <c r="J16" s="136">
        <v>2700</v>
      </c>
      <c r="K16" s="136">
        <v>2700</v>
      </c>
      <c r="L16" s="278"/>
      <c r="M16" s="278"/>
    </row>
    <row r="17" spans="1:13" s="129" customFormat="1" ht="16.5" customHeight="1" x14ac:dyDescent="0.2">
      <c r="A17" s="274" t="s">
        <v>34</v>
      </c>
      <c r="B17" s="273" t="s">
        <v>187</v>
      </c>
      <c r="C17" s="270" t="s">
        <v>115</v>
      </c>
      <c r="D17" s="137" t="s">
        <v>32</v>
      </c>
      <c r="E17" s="138">
        <f t="shared" ref="E17:K17" si="4">SUM(E18:E19)</f>
        <v>350</v>
      </c>
      <c r="F17" s="138">
        <f t="shared" si="4"/>
        <v>1750</v>
      </c>
      <c r="G17" s="138">
        <f t="shared" si="4"/>
        <v>350</v>
      </c>
      <c r="H17" s="138">
        <f t="shared" si="4"/>
        <v>350</v>
      </c>
      <c r="I17" s="138">
        <f t="shared" si="4"/>
        <v>350</v>
      </c>
      <c r="J17" s="138">
        <f t="shared" si="4"/>
        <v>350</v>
      </c>
      <c r="K17" s="138">
        <f t="shared" si="4"/>
        <v>350</v>
      </c>
      <c r="L17" s="277" t="s">
        <v>92</v>
      </c>
      <c r="M17" s="277" t="s">
        <v>204</v>
      </c>
    </row>
    <row r="18" spans="1:13" s="129" customFormat="1" ht="44.25" customHeight="1" x14ac:dyDescent="0.2">
      <c r="A18" s="274"/>
      <c r="B18" s="273"/>
      <c r="C18" s="271"/>
      <c r="D18" s="130" t="s">
        <v>93</v>
      </c>
      <c r="E18" s="136">
        <f>G18</f>
        <v>350</v>
      </c>
      <c r="F18" s="136">
        <f>G18+H18+I18+J18+K18</f>
        <v>1750</v>
      </c>
      <c r="G18" s="136">
        <v>350</v>
      </c>
      <c r="H18" s="136">
        <v>350</v>
      </c>
      <c r="I18" s="136">
        <v>350</v>
      </c>
      <c r="J18" s="136">
        <v>350</v>
      </c>
      <c r="K18" s="136">
        <v>350</v>
      </c>
      <c r="L18" s="282"/>
      <c r="M18" s="282"/>
    </row>
    <row r="19" spans="1:13" s="129" customFormat="1" ht="58.5" customHeight="1" x14ac:dyDescent="0.2">
      <c r="A19" s="274"/>
      <c r="B19" s="273"/>
      <c r="C19" s="272"/>
      <c r="D19" s="130" t="s">
        <v>12</v>
      </c>
      <c r="E19" s="136">
        <f>I19</f>
        <v>0</v>
      </c>
      <c r="F19" s="136">
        <f>G19+H19+I19+J19+K19</f>
        <v>0</v>
      </c>
      <c r="G19" s="136">
        <v>0</v>
      </c>
      <c r="H19" s="136">
        <v>0</v>
      </c>
      <c r="I19" s="136">
        <v>0</v>
      </c>
      <c r="J19" s="136">
        <v>0</v>
      </c>
      <c r="K19" s="136">
        <v>0</v>
      </c>
      <c r="L19" s="278"/>
      <c r="M19" s="278"/>
    </row>
    <row r="20" spans="1:13" s="129" customFormat="1" ht="17.25" customHeight="1" x14ac:dyDescent="0.2">
      <c r="A20" s="274" t="s">
        <v>35</v>
      </c>
      <c r="B20" s="273" t="s">
        <v>283</v>
      </c>
      <c r="C20" s="311" t="s">
        <v>115</v>
      </c>
      <c r="D20" s="137" t="s">
        <v>32</v>
      </c>
      <c r="E20" s="138">
        <f t="shared" ref="E20:K26" si="5">SUM(E21:E21)</f>
        <v>51118.31</v>
      </c>
      <c r="F20" s="138">
        <f t="shared" si="5"/>
        <v>255591.55</v>
      </c>
      <c r="G20" s="138">
        <f t="shared" si="5"/>
        <v>51118.31</v>
      </c>
      <c r="H20" s="138">
        <f t="shared" si="5"/>
        <v>51118.31</v>
      </c>
      <c r="I20" s="138">
        <f t="shared" si="5"/>
        <v>51118.31</v>
      </c>
      <c r="J20" s="138">
        <f t="shared" si="5"/>
        <v>51118.31</v>
      </c>
      <c r="K20" s="138">
        <f t="shared" si="5"/>
        <v>51118.31</v>
      </c>
      <c r="L20" s="277" t="s">
        <v>188</v>
      </c>
      <c r="M20" s="277" t="s">
        <v>224</v>
      </c>
    </row>
    <row r="21" spans="1:13" s="129" customFormat="1" ht="103.5" customHeight="1" x14ac:dyDescent="0.2">
      <c r="A21" s="274"/>
      <c r="B21" s="273"/>
      <c r="C21" s="311"/>
      <c r="D21" s="130" t="s">
        <v>93</v>
      </c>
      <c r="E21" s="136">
        <f>G21</f>
        <v>51118.31</v>
      </c>
      <c r="F21" s="136">
        <f>G21+H21+I21+J21+K21</f>
        <v>255591.55</v>
      </c>
      <c r="G21" s="136">
        <v>51118.31</v>
      </c>
      <c r="H21" s="136">
        <v>51118.31</v>
      </c>
      <c r="I21" s="136">
        <v>51118.31</v>
      </c>
      <c r="J21" s="136">
        <v>51118.31</v>
      </c>
      <c r="K21" s="136">
        <v>51118.31</v>
      </c>
      <c r="L21" s="282"/>
      <c r="M21" s="278"/>
    </row>
    <row r="22" spans="1:13" s="129" customFormat="1" ht="17.25" customHeight="1" x14ac:dyDescent="0.2">
      <c r="A22" s="274" t="s">
        <v>74</v>
      </c>
      <c r="B22" s="273" t="s">
        <v>274</v>
      </c>
      <c r="C22" s="241" t="s">
        <v>115</v>
      </c>
      <c r="D22" s="137" t="s">
        <v>32</v>
      </c>
      <c r="E22" s="138">
        <f t="shared" si="5"/>
        <v>3820</v>
      </c>
      <c r="F22" s="138">
        <f t="shared" si="5"/>
        <v>23100</v>
      </c>
      <c r="G22" s="138">
        <f t="shared" si="5"/>
        <v>3820</v>
      </c>
      <c r="H22" s="138">
        <f t="shared" si="5"/>
        <v>4820</v>
      </c>
      <c r="I22" s="138">
        <f t="shared" si="5"/>
        <v>4820</v>
      </c>
      <c r="J22" s="138">
        <f t="shared" si="5"/>
        <v>4820</v>
      </c>
      <c r="K22" s="138">
        <f t="shared" si="5"/>
        <v>4820</v>
      </c>
      <c r="L22" s="277" t="s">
        <v>188</v>
      </c>
      <c r="M22" s="277" t="s">
        <v>203</v>
      </c>
    </row>
    <row r="23" spans="1:13" s="129" customFormat="1" ht="96.75" customHeight="1" x14ac:dyDescent="0.2">
      <c r="A23" s="274"/>
      <c r="B23" s="273"/>
      <c r="C23" s="261"/>
      <c r="D23" s="130" t="s">
        <v>93</v>
      </c>
      <c r="E23" s="136">
        <f>G23</f>
        <v>3820</v>
      </c>
      <c r="F23" s="136">
        <f>G23+H23+I23+J23+K23</f>
        <v>23100</v>
      </c>
      <c r="G23" s="136">
        <v>3820</v>
      </c>
      <c r="H23" s="136">
        <v>4820</v>
      </c>
      <c r="I23" s="136">
        <v>4820</v>
      </c>
      <c r="J23" s="136">
        <v>4820</v>
      </c>
      <c r="K23" s="136">
        <v>4820</v>
      </c>
      <c r="L23" s="282"/>
      <c r="M23" s="278"/>
    </row>
    <row r="24" spans="1:13" s="129" customFormat="1" ht="17.25" customHeight="1" x14ac:dyDescent="0.2">
      <c r="A24" s="274" t="s">
        <v>75</v>
      </c>
      <c r="B24" s="273" t="s">
        <v>278</v>
      </c>
      <c r="C24" s="241" t="s">
        <v>115</v>
      </c>
      <c r="D24" s="137" t="s">
        <v>32</v>
      </c>
      <c r="E24" s="138">
        <f t="shared" si="5"/>
        <v>1165.0999999999999</v>
      </c>
      <c r="F24" s="138">
        <f t="shared" si="5"/>
        <v>5825.5</v>
      </c>
      <c r="G24" s="138">
        <f t="shared" si="5"/>
        <v>1165.0999999999999</v>
      </c>
      <c r="H24" s="138">
        <f t="shared" si="5"/>
        <v>1165.0999999999999</v>
      </c>
      <c r="I24" s="138">
        <f t="shared" si="5"/>
        <v>1165.0999999999999</v>
      </c>
      <c r="J24" s="138">
        <f t="shared" si="5"/>
        <v>1165.0999999999999</v>
      </c>
      <c r="K24" s="138">
        <f t="shared" si="5"/>
        <v>1165.0999999999999</v>
      </c>
      <c r="L24" s="277" t="s">
        <v>188</v>
      </c>
      <c r="M24" s="277" t="s">
        <v>203</v>
      </c>
    </row>
    <row r="25" spans="1:13" s="129" customFormat="1" ht="97.5" customHeight="1" x14ac:dyDescent="0.2">
      <c r="A25" s="274"/>
      <c r="B25" s="273"/>
      <c r="C25" s="261"/>
      <c r="D25" s="130" t="s">
        <v>93</v>
      </c>
      <c r="E25" s="136">
        <f>G25</f>
        <v>1165.0999999999999</v>
      </c>
      <c r="F25" s="136">
        <f>G25+H25+I25+J25+K25</f>
        <v>5825.5</v>
      </c>
      <c r="G25" s="136">
        <v>1165.0999999999999</v>
      </c>
      <c r="H25" s="136">
        <v>1165.0999999999999</v>
      </c>
      <c r="I25" s="136">
        <v>1165.0999999999999</v>
      </c>
      <c r="J25" s="136">
        <v>1165.0999999999999</v>
      </c>
      <c r="K25" s="136">
        <v>1165.0999999999999</v>
      </c>
      <c r="L25" s="282"/>
      <c r="M25" s="278"/>
    </row>
    <row r="26" spans="1:13" s="129" customFormat="1" ht="17.25" customHeight="1" x14ac:dyDescent="0.2">
      <c r="A26" s="274" t="s">
        <v>76</v>
      </c>
      <c r="B26" s="273" t="s">
        <v>305</v>
      </c>
      <c r="C26" s="241" t="s">
        <v>115</v>
      </c>
      <c r="D26" s="137" t="s">
        <v>32</v>
      </c>
      <c r="E26" s="138">
        <f t="shared" si="5"/>
        <v>2721.4</v>
      </c>
      <c r="F26" s="138">
        <f t="shared" si="5"/>
        <v>13607</v>
      </c>
      <c r="G26" s="138">
        <f t="shared" si="5"/>
        <v>2721.4</v>
      </c>
      <c r="H26" s="138">
        <f t="shared" si="5"/>
        <v>2721.4</v>
      </c>
      <c r="I26" s="138">
        <f t="shared" si="5"/>
        <v>2721.4</v>
      </c>
      <c r="J26" s="138">
        <f t="shared" si="5"/>
        <v>2721.4</v>
      </c>
      <c r="K26" s="138">
        <f t="shared" si="5"/>
        <v>2721.4</v>
      </c>
      <c r="L26" s="277" t="s">
        <v>188</v>
      </c>
      <c r="M26" s="277" t="s">
        <v>203</v>
      </c>
    </row>
    <row r="27" spans="1:13" s="129" customFormat="1" ht="114" customHeight="1" x14ac:dyDescent="0.2">
      <c r="A27" s="274"/>
      <c r="B27" s="273"/>
      <c r="C27" s="261"/>
      <c r="D27" s="130" t="s">
        <v>93</v>
      </c>
      <c r="E27" s="136">
        <f>G27</f>
        <v>2721.4</v>
      </c>
      <c r="F27" s="136">
        <f>G27+H27+I27+J27+K27</f>
        <v>13607</v>
      </c>
      <c r="G27" s="136">
        <v>2721.4</v>
      </c>
      <c r="H27" s="136">
        <v>2721.4</v>
      </c>
      <c r="I27" s="136">
        <v>2721.4</v>
      </c>
      <c r="J27" s="136">
        <v>2721.4</v>
      </c>
      <c r="K27" s="136">
        <v>2721.4</v>
      </c>
      <c r="L27" s="282"/>
      <c r="M27" s="278"/>
    </row>
    <row r="28" spans="1:13" s="129" customFormat="1" ht="20.25" customHeight="1" x14ac:dyDescent="0.2">
      <c r="A28" s="274" t="s">
        <v>77</v>
      </c>
      <c r="B28" s="273" t="s">
        <v>276</v>
      </c>
      <c r="C28" s="241" t="s">
        <v>115</v>
      </c>
      <c r="D28" s="137" t="s">
        <v>32</v>
      </c>
      <c r="E28" s="138">
        <f t="shared" ref="E28:K30" si="6">SUM(E29:E29)</f>
        <v>500</v>
      </c>
      <c r="F28" s="138">
        <f t="shared" si="6"/>
        <v>500</v>
      </c>
      <c r="G28" s="138">
        <f t="shared" si="6"/>
        <v>500</v>
      </c>
      <c r="H28" s="138">
        <f t="shared" si="6"/>
        <v>0</v>
      </c>
      <c r="I28" s="138">
        <f t="shared" si="6"/>
        <v>0</v>
      </c>
      <c r="J28" s="138">
        <f t="shared" si="6"/>
        <v>0</v>
      </c>
      <c r="K28" s="138">
        <f t="shared" si="6"/>
        <v>0</v>
      </c>
      <c r="L28" s="277" t="s">
        <v>188</v>
      </c>
      <c r="M28" s="277" t="s">
        <v>205</v>
      </c>
    </row>
    <row r="29" spans="1:13" s="129" customFormat="1" ht="60" customHeight="1" x14ac:dyDescent="0.2">
      <c r="A29" s="274"/>
      <c r="B29" s="273"/>
      <c r="C29" s="261"/>
      <c r="D29" s="130" t="s">
        <v>93</v>
      </c>
      <c r="E29" s="136">
        <f>G29</f>
        <v>500</v>
      </c>
      <c r="F29" s="136">
        <f>G29+H29+I29+J29+K29</f>
        <v>500</v>
      </c>
      <c r="G29" s="136">
        <v>500</v>
      </c>
      <c r="H29" s="136">
        <v>0</v>
      </c>
      <c r="I29" s="136">
        <v>0</v>
      </c>
      <c r="J29" s="136">
        <v>0</v>
      </c>
      <c r="K29" s="136">
        <v>0</v>
      </c>
      <c r="L29" s="282"/>
      <c r="M29" s="278"/>
    </row>
    <row r="30" spans="1:13" s="129" customFormat="1" ht="20.25" customHeight="1" x14ac:dyDescent="0.2">
      <c r="A30" s="274" t="s">
        <v>119</v>
      </c>
      <c r="B30" s="273" t="s">
        <v>279</v>
      </c>
      <c r="C30" s="241" t="s">
        <v>115</v>
      </c>
      <c r="D30" s="137" t="s">
        <v>32</v>
      </c>
      <c r="E30" s="138">
        <f t="shared" si="6"/>
        <v>2920</v>
      </c>
      <c r="F30" s="138">
        <f t="shared" si="6"/>
        <v>28600</v>
      </c>
      <c r="G30" s="138">
        <f t="shared" si="6"/>
        <v>2920</v>
      </c>
      <c r="H30" s="138">
        <f t="shared" si="6"/>
        <v>6420</v>
      </c>
      <c r="I30" s="138">
        <f t="shared" si="6"/>
        <v>6420</v>
      </c>
      <c r="J30" s="138">
        <f t="shared" si="6"/>
        <v>6420</v>
      </c>
      <c r="K30" s="138">
        <f t="shared" si="6"/>
        <v>6420</v>
      </c>
      <c r="L30" s="277" t="s">
        <v>188</v>
      </c>
      <c r="M30" s="277" t="s">
        <v>266</v>
      </c>
    </row>
    <row r="31" spans="1:13" s="129" customFormat="1" ht="76.5" customHeight="1" x14ac:dyDescent="0.2">
      <c r="A31" s="274"/>
      <c r="B31" s="273"/>
      <c r="C31" s="261"/>
      <c r="D31" s="130" t="s">
        <v>93</v>
      </c>
      <c r="E31" s="136">
        <f>G31</f>
        <v>2920</v>
      </c>
      <c r="F31" s="136">
        <f>G31+H31+I31+J31+K31</f>
        <v>28600</v>
      </c>
      <c r="G31" s="136">
        <v>2920</v>
      </c>
      <c r="H31" s="136">
        <v>6420</v>
      </c>
      <c r="I31" s="136">
        <v>6420</v>
      </c>
      <c r="J31" s="136">
        <v>6420</v>
      </c>
      <c r="K31" s="136">
        <v>6420</v>
      </c>
      <c r="L31" s="282"/>
      <c r="M31" s="278"/>
    </row>
    <row r="32" spans="1:13" s="129" customFormat="1" ht="21.75" customHeight="1" x14ac:dyDescent="0.2">
      <c r="A32" s="274" t="s">
        <v>120</v>
      </c>
      <c r="B32" s="273" t="s">
        <v>280</v>
      </c>
      <c r="C32" s="241" t="s">
        <v>115</v>
      </c>
      <c r="D32" s="137" t="s">
        <v>32</v>
      </c>
      <c r="E32" s="138">
        <f t="shared" ref="E32:K32" si="7">SUM(E33:E33)</f>
        <v>0</v>
      </c>
      <c r="F32" s="138">
        <f t="shared" si="7"/>
        <v>0</v>
      </c>
      <c r="G32" s="138">
        <f t="shared" si="7"/>
        <v>0</v>
      </c>
      <c r="H32" s="138">
        <f t="shared" si="7"/>
        <v>0</v>
      </c>
      <c r="I32" s="138">
        <f t="shared" si="7"/>
        <v>0</v>
      </c>
      <c r="J32" s="138">
        <f t="shared" si="7"/>
        <v>0</v>
      </c>
      <c r="K32" s="138">
        <f t="shared" si="7"/>
        <v>0</v>
      </c>
      <c r="L32" s="277" t="s">
        <v>188</v>
      </c>
      <c r="M32" s="277" t="s">
        <v>206</v>
      </c>
    </row>
    <row r="33" spans="1:13" s="129" customFormat="1" ht="54.75" customHeight="1" x14ac:dyDescent="0.2">
      <c r="A33" s="274"/>
      <c r="B33" s="273"/>
      <c r="C33" s="261"/>
      <c r="D33" s="130" t="s">
        <v>93</v>
      </c>
      <c r="E33" s="136">
        <f>I33</f>
        <v>0</v>
      </c>
      <c r="F33" s="136">
        <f>G33+H33+I33+J33+K33</f>
        <v>0</v>
      </c>
      <c r="G33" s="136">
        <v>0</v>
      </c>
      <c r="H33" s="136">
        <v>0</v>
      </c>
      <c r="I33" s="136">
        <v>0</v>
      </c>
      <c r="J33" s="136">
        <v>0</v>
      </c>
      <c r="K33" s="136">
        <v>0</v>
      </c>
      <c r="L33" s="282"/>
      <c r="M33" s="278"/>
    </row>
    <row r="34" spans="1:13" s="129" customFormat="1" ht="14.25" customHeight="1" x14ac:dyDescent="0.2">
      <c r="A34" s="274" t="s">
        <v>168</v>
      </c>
      <c r="B34" s="273" t="s">
        <v>304</v>
      </c>
      <c r="C34" s="241" t="s">
        <v>115</v>
      </c>
      <c r="D34" s="137" t="s">
        <v>32</v>
      </c>
      <c r="E34" s="138">
        <f t="shared" ref="E34:K34" si="8">SUM(E35:E35)</f>
        <v>333.3</v>
      </c>
      <c r="F34" s="138">
        <f t="shared" si="8"/>
        <v>2573.3000000000002</v>
      </c>
      <c r="G34" s="138">
        <f t="shared" si="8"/>
        <v>333.3</v>
      </c>
      <c r="H34" s="138">
        <f t="shared" si="8"/>
        <v>560</v>
      </c>
      <c r="I34" s="138">
        <f t="shared" si="8"/>
        <v>560</v>
      </c>
      <c r="J34" s="138">
        <f t="shared" si="8"/>
        <v>560</v>
      </c>
      <c r="K34" s="138">
        <f t="shared" si="8"/>
        <v>560</v>
      </c>
      <c r="L34" s="277" t="s">
        <v>188</v>
      </c>
      <c r="M34" s="277" t="s">
        <v>267</v>
      </c>
    </row>
    <row r="35" spans="1:13" s="129" customFormat="1" ht="120.75" customHeight="1" x14ac:dyDescent="0.2">
      <c r="A35" s="274"/>
      <c r="B35" s="273"/>
      <c r="C35" s="261"/>
      <c r="D35" s="130" t="s">
        <v>93</v>
      </c>
      <c r="E35" s="136">
        <f>G35</f>
        <v>333.3</v>
      </c>
      <c r="F35" s="136">
        <f>G35+H35+I35+J35+K35</f>
        <v>2573.3000000000002</v>
      </c>
      <c r="G35" s="136">
        <v>333.3</v>
      </c>
      <c r="H35" s="136">
        <v>560</v>
      </c>
      <c r="I35" s="136">
        <v>560</v>
      </c>
      <c r="J35" s="136">
        <v>560</v>
      </c>
      <c r="K35" s="136">
        <v>560</v>
      </c>
      <c r="L35" s="282"/>
      <c r="M35" s="278"/>
    </row>
    <row r="36" spans="1:13" s="129" customFormat="1" ht="14.25" customHeight="1" x14ac:dyDescent="0.2">
      <c r="A36" s="274" t="s">
        <v>169</v>
      </c>
      <c r="B36" s="273" t="s">
        <v>281</v>
      </c>
      <c r="C36" s="241" t="s">
        <v>115</v>
      </c>
      <c r="D36" s="137" t="s">
        <v>32</v>
      </c>
      <c r="E36" s="138">
        <f t="shared" ref="E36:K36" si="9">SUM(E37:E37)</f>
        <v>200</v>
      </c>
      <c r="F36" s="138">
        <f t="shared" si="9"/>
        <v>2200</v>
      </c>
      <c r="G36" s="138">
        <f t="shared" si="9"/>
        <v>200</v>
      </c>
      <c r="H36" s="138">
        <f t="shared" si="9"/>
        <v>500</v>
      </c>
      <c r="I36" s="138">
        <f t="shared" si="9"/>
        <v>500</v>
      </c>
      <c r="J36" s="138">
        <f t="shared" si="9"/>
        <v>500</v>
      </c>
      <c r="K36" s="138">
        <f t="shared" si="9"/>
        <v>500</v>
      </c>
      <c r="L36" s="277" t="s">
        <v>188</v>
      </c>
      <c r="M36" s="277" t="s">
        <v>225</v>
      </c>
    </row>
    <row r="37" spans="1:13" s="129" customFormat="1" ht="51" customHeight="1" x14ac:dyDescent="0.2">
      <c r="A37" s="274"/>
      <c r="B37" s="304"/>
      <c r="C37" s="260"/>
      <c r="D37" s="139" t="s">
        <v>93</v>
      </c>
      <c r="E37" s="140">
        <f>G37</f>
        <v>200</v>
      </c>
      <c r="F37" s="140">
        <f>G37+H37+I37+J37+K37</f>
        <v>2200</v>
      </c>
      <c r="G37" s="140">
        <v>200</v>
      </c>
      <c r="H37" s="140">
        <v>500</v>
      </c>
      <c r="I37" s="140">
        <v>500</v>
      </c>
      <c r="J37" s="140">
        <v>500</v>
      </c>
      <c r="K37" s="140">
        <v>500</v>
      </c>
      <c r="L37" s="282"/>
      <c r="M37" s="282"/>
    </row>
    <row r="38" spans="1:13" s="129" customFormat="1" ht="14.25" customHeight="1" x14ac:dyDescent="0.2">
      <c r="A38" s="275" t="s">
        <v>243</v>
      </c>
      <c r="B38" s="296" t="s">
        <v>275</v>
      </c>
      <c r="C38" s="241" t="s">
        <v>115</v>
      </c>
      <c r="D38" s="137" t="s">
        <v>32</v>
      </c>
      <c r="E38" s="138">
        <f t="shared" ref="E38:K38" si="10">SUM(E39:E39)</f>
        <v>300</v>
      </c>
      <c r="F38" s="138">
        <f t="shared" si="10"/>
        <v>300</v>
      </c>
      <c r="G38" s="138">
        <f t="shared" si="10"/>
        <v>300</v>
      </c>
      <c r="H38" s="138">
        <f t="shared" si="10"/>
        <v>0</v>
      </c>
      <c r="I38" s="138">
        <f t="shared" si="10"/>
        <v>0</v>
      </c>
      <c r="J38" s="138">
        <f t="shared" si="10"/>
        <v>0</v>
      </c>
      <c r="K38" s="138">
        <f t="shared" si="10"/>
        <v>0</v>
      </c>
      <c r="L38" s="277" t="s">
        <v>188</v>
      </c>
      <c r="M38" s="277" t="s">
        <v>219</v>
      </c>
    </row>
    <row r="39" spans="1:13" s="129" customFormat="1" ht="82.5" customHeight="1" x14ac:dyDescent="0.2">
      <c r="A39" s="276"/>
      <c r="B39" s="269"/>
      <c r="C39" s="260"/>
      <c r="D39" s="139" t="s">
        <v>93</v>
      </c>
      <c r="E39" s="140">
        <f>G39</f>
        <v>300</v>
      </c>
      <c r="F39" s="140">
        <f>G39+H39+I39+J39+K39</f>
        <v>300</v>
      </c>
      <c r="G39" s="136">
        <v>300</v>
      </c>
      <c r="H39" s="136">
        <v>0</v>
      </c>
      <c r="I39" s="136">
        <v>0</v>
      </c>
      <c r="J39" s="136">
        <v>0</v>
      </c>
      <c r="K39" s="136">
        <v>0</v>
      </c>
      <c r="L39" s="282"/>
      <c r="M39" s="278"/>
    </row>
    <row r="40" spans="1:13" s="129" customFormat="1" ht="17.25" customHeight="1" x14ac:dyDescent="0.2">
      <c r="A40" s="275" t="s">
        <v>48</v>
      </c>
      <c r="B40" s="305" t="s">
        <v>195</v>
      </c>
      <c r="C40" s="306"/>
      <c r="D40" s="137" t="s">
        <v>32</v>
      </c>
      <c r="E40" s="138">
        <f t="shared" ref="E40" si="11">E41</f>
        <v>0</v>
      </c>
      <c r="F40" s="138">
        <f>F41+F42</f>
        <v>31756.799999999999</v>
      </c>
      <c r="G40" s="138">
        <f>SUM(G41:G42)</f>
        <v>0</v>
      </c>
      <c r="H40" s="138">
        <f t="shared" ref="H40:K40" si="12">SUM(H41:H42)</f>
        <v>7939.2</v>
      </c>
      <c r="I40" s="138">
        <f t="shared" si="12"/>
        <v>7939.2</v>
      </c>
      <c r="J40" s="138">
        <f t="shared" si="12"/>
        <v>7939.2</v>
      </c>
      <c r="K40" s="138">
        <f t="shared" si="12"/>
        <v>7939.2</v>
      </c>
      <c r="L40" s="277" t="s">
        <v>87</v>
      </c>
      <c r="M40" s="277"/>
    </row>
    <row r="41" spans="1:13" s="129" customFormat="1" ht="36.75" customHeight="1" x14ac:dyDescent="0.2">
      <c r="A41" s="326"/>
      <c r="B41" s="307"/>
      <c r="C41" s="308"/>
      <c r="D41" s="131" t="s">
        <v>89</v>
      </c>
      <c r="E41" s="136">
        <f>G41</f>
        <v>0</v>
      </c>
      <c r="F41" s="136">
        <f>SUM(G41:K41)</f>
        <v>31756.799999999999</v>
      </c>
      <c r="G41" s="136">
        <f>G44+G50</f>
        <v>0</v>
      </c>
      <c r="H41" s="136">
        <f>H44+H50</f>
        <v>7939.2</v>
      </c>
      <c r="I41" s="136">
        <f>I44+I50</f>
        <v>7939.2</v>
      </c>
      <c r="J41" s="136">
        <f>J44+J50</f>
        <v>7939.2</v>
      </c>
      <c r="K41" s="136">
        <f t="shared" ref="K41" si="13">K44+K50</f>
        <v>7939.2</v>
      </c>
      <c r="L41" s="282"/>
      <c r="M41" s="282"/>
    </row>
    <row r="42" spans="1:13" s="129" customFormat="1" ht="39.75" customHeight="1" x14ac:dyDescent="0.2">
      <c r="A42" s="276"/>
      <c r="B42" s="309"/>
      <c r="C42" s="310"/>
      <c r="D42" s="130" t="s">
        <v>12</v>
      </c>
      <c r="E42" s="136">
        <f>G42</f>
        <v>0</v>
      </c>
      <c r="F42" s="136">
        <f>SUM(G42:K42)</f>
        <v>0</v>
      </c>
      <c r="G42" s="136">
        <f>G49</f>
        <v>0</v>
      </c>
      <c r="H42" s="136">
        <f>H49</f>
        <v>0</v>
      </c>
      <c r="I42" s="136">
        <f>I49</f>
        <v>0</v>
      </c>
      <c r="J42" s="136">
        <f>J49</f>
        <v>0</v>
      </c>
      <c r="K42" s="136">
        <f>K49</f>
        <v>0</v>
      </c>
      <c r="L42" s="278"/>
      <c r="M42" s="278"/>
    </row>
    <row r="43" spans="1:13" s="129" customFormat="1" ht="15.75" x14ac:dyDescent="0.2">
      <c r="A43" s="274" t="s">
        <v>60</v>
      </c>
      <c r="B43" s="273" t="s">
        <v>70</v>
      </c>
      <c r="C43" s="270" t="s">
        <v>115</v>
      </c>
      <c r="D43" s="137" t="s">
        <v>11</v>
      </c>
      <c r="E43" s="138">
        <f>E44</f>
        <v>0</v>
      </c>
      <c r="F43" s="138">
        <f t="shared" ref="F43:K43" si="14">F44</f>
        <v>0</v>
      </c>
      <c r="G43" s="138">
        <f t="shared" si="14"/>
        <v>0</v>
      </c>
      <c r="H43" s="138">
        <f t="shared" si="14"/>
        <v>0</v>
      </c>
      <c r="I43" s="138">
        <f t="shared" si="14"/>
        <v>0</v>
      </c>
      <c r="J43" s="138">
        <f t="shared" si="14"/>
        <v>0</v>
      </c>
      <c r="K43" s="138">
        <f t="shared" si="14"/>
        <v>0</v>
      </c>
      <c r="L43" s="277" t="s">
        <v>188</v>
      </c>
      <c r="M43" s="277"/>
    </row>
    <row r="44" spans="1:13" s="129" customFormat="1" ht="81.75" customHeight="1" x14ac:dyDescent="0.2">
      <c r="A44" s="274"/>
      <c r="B44" s="273"/>
      <c r="C44" s="272"/>
      <c r="D44" s="130" t="s">
        <v>93</v>
      </c>
      <c r="E44" s="136">
        <f>I44</f>
        <v>0</v>
      </c>
      <c r="F44" s="136">
        <f>G44+H44+I44+J44+K44</f>
        <v>0</v>
      </c>
      <c r="G44" s="136">
        <v>0</v>
      </c>
      <c r="H44" s="136">
        <v>0</v>
      </c>
      <c r="I44" s="136">
        <v>0</v>
      </c>
      <c r="J44" s="136">
        <v>0</v>
      </c>
      <c r="K44" s="136">
        <v>0</v>
      </c>
      <c r="L44" s="278"/>
      <c r="M44" s="278"/>
    </row>
    <row r="45" spans="1:13" s="129" customFormat="1" ht="15" customHeight="1" x14ac:dyDescent="0.2">
      <c r="A45" s="275" t="s">
        <v>211</v>
      </c>
      <c r="B45" s="267" t="s">
        <v>314</v>
      </c>
      <c r="C45" s="270" t="s">
        <v>115</v>
      </c>
      <c r="D45" s="137" t="s">
        <v>32</v>
      </c>
      <c r="E45" s="138">
        <f t="shared" ref="E45:K45" si="15">SUM(E46:E47)</f>
        <v>0</v>
      </c>
      <c r="F45" s="138">
        <f t="shared" si="15"/>
        <v>0</v>
      </c>
      <c r="G45" s="138">
        <f t="shared" si="15"/>
        <v>0</v>
      </c>
      <c r="H45" s="138">
        <f t="shared" si="15"/>
        <v>0</v>
      </c>
      <c r="I45" s="138">
        <f t="shared" si="15"/>
        <v>0</v>
      </c>
      <c r="J45" s="138">
        <f t="shared" si="15"/>
        <v>0</v>
      </c>
      <c r="K45" s="138">
        <f t="shared" si="15"/>
        <v>0</v>
      </c>
      <c r="L45" s="282"/>
      <c r="M45" s="277"/>
    </row>
    <row r="46" spans="1:13" s="129" customFormat="1" ht="38.25" customHeight="1" x14ac:dyDescent="0.2">
      <c r="A46" s="326"/>
      <c r="B46" s="268"/>
      <c r="C46" s="271"/>
      <c r="D46" s="130" t="s">
        <v>12</v>
      </c>
      <c r="E46" s="136">
        <f>I46</f>
        <v>0</v>
      </c>
      <c r="F46" s="136">
        <f>G46+H46+I46+J46+K46</f>
        <v>0</v>
      </c>
      <c r="G46" s="136">
        <v>0</v>
      </c>
      <c r="H46" s="136">
        <v>0</v>
      </c>
      <c r="I46" s="136">
        <v>0</v>
      </c>
      <c r="J46" s="136">
        <v>0</v>
      </c>
      <c r="K46" s="136">
        <v>0</v>
      </c>
      <c r="L46" s="282"/>
      <c r="M46" s="282"/>
    </row>
    <row r="47" spans="1:13" s="129" customFormat="1" ht="66.75" customHeight="1" x14ac:dyDescent="0.2">
      <c r="A47" s="276"/>
      <c r="B47" s="269"/>
      <c r="C47" s="272"/>
      <c r="D47" s="130" t="s">
        <v>93</v>
      </c>
      <c r="E47" s="136">
        <f>I47</f>
        <v>0</v>
      </c>
      <c r="F47" s="136">
        <f>G47+H47+I47+J47+K47</f>
        <v>0</v>
      </c>
      <c r="G47" s="136">
        <v>0</v>
      </c>
      <c r="H47" s="136">
        <v>0</v>
      </c>
      <c r="I47" s="136">
        <v>0</v>
      </c>
      <c r="J47" s="136">
        <v>0</v>
      </c>
      <c r="K47" s="136">
        <v>0</v>
      </c>
      <c r="L47" s="278"/>
      <c r="M47" s="278"/>
    </row>
    <row r="48" spans="1:13" s="129" customFormat="1" ht="15" customHeight="1" x14ac:dyDescent="0.2">
      <c r="A48" s="275" t="s">
        <v>226</v>
      </c>
      <c r="B48" s="267" t="s">
        <v>244</v>
      </c>
      <c r="C48" s="270" t="s">
        <v>115</v>
      </c>
      <c r="D48" s="137" t="s">
        <v>32</v>
      </c>
      <c r="E48" s="138">
        <f t="shared" ref="E48:K48" si="16">SUM(E49:E50)</f>
        <v>7939.2</v>
      </c>
      <c r="F48" s="138">
        <f t="shared" si="16"/>
        <v>31756.799999999999</v>
      </c>
      <c r="G48" s="138">
        <f t="shared" si="16"/>
        <v>0</v>
      </c>
      <c r="H48" s="138">
        <f t="shared" si="16"/>
        <v>7939.2</v>
      </c>
      <c r="I48" s="138">
        <f t="shared" si="16"/>
        <v>7939.2</v>
      </c>
      <c r="J48" s="138">
        <f t="shared" si="16"/>
        <v>7939.2</v>
      </c>
      <c r="K48" s="138">
        <f t="shared" si="16"/>
        <v>7939.2</v>
      </c>
      <c r="L48" s="277"/>
      <c r="M48" s="277" t="s">
        <v>245</v>
      </c>
    </row>
    <row r="49" spans="1:13" s="129" customFormat="1" ht="38.25" customHeight="1" x14ac:dyDescent="0.2">
      <c r="A49" s="326"/>
      <c r="B49" s="268"/>
      <c r="C49" s="271"/>
      <c r="D49" s="130" t="s">
        <v>12</v>
      </c>
      <c r="E49" s="136">
        <f>I49</f>
        <v>0</v>
      </c>
      <c r="F49" s="136">
        <f>G49+H49+I49+J49+K49</f>
        <v>0</v>
      </c>
      <c r="G49" s="136">
        <v>0</v>
      </c>
      <c r="H49" s="136">
        <v>0</v>
      </c>
      <c r="I49" s="136">
        <v>0</v>
      </c>
      <c r="J49" s="136">
        <v>0</v>
      </c>
      <c r="K49" s="136">
        <v>0</v>
      </c>
      <c r="L49" s="282"/>
      <c r="M49" s="282"/>
    </row>
    <row r="50" spans="1:13" s="129" customFormat="1" ht="42" customHeight="1" x14ac:dyDescent="0.2">
      <c r="A50" s="276"/>
      <c r="B50" s="269"/>
      <c r="C50" s="272"/>
      <c r="D50" s="130" t="s">
        <v>93</v>
      </c>
      <c r="E50" s="136">
        <f>I50</f>
        <v>7939.2</v>
      </c>
      <c r="F50" s="136">
        <f>G50+H50+I50+J50+K50</f>
        <v>31756.799999999999</v>
      </c>
      <c r="G50" s="136">
        <v>0</v>
      </c>
      <c r="H50" s="136">
        <v>7939.2</v>
      </c>
      <c r="I50" s="136">
        <v>7939.2</v>
      </c>
      <c r="J50" s="136">
        <v>7939.2</v>
      </c>
      <c r="K50" s="136">
        <v>7939.2</v>
      </c>
      <c r="L50" s="278"/>
      <c r="M50" s="278"/>
    </row>
    <row r="51" spans="1:13" s="129" customFormat="1" ht="15.75" x14ac:dyDescent="0.2">
      <c r="A51" s="151" t="s">
        <v>36</v>
      </c>
      <c r="B51" s="151"/>
      <c r="C51" s="151"/>
      <c r="D51" s="137" t="s">
        <v>37</v>
      </c>
      <c r="E51" s="138">
        <f>E52+E54</f>
        <v>66128.11</v>
      </c>
      <c r="F51" s="138">
        <f>SUM(G51:K51)</f>
        <v>379304.15</v>
      </c>
      <c r="G51" s="138">
        <f>G52+G54</f>
        <v>66128.11</v>
      </c>
      <c r="H51" s="138">
        <f>H52+H54</f>
        <v>78294.009999999995</v>
      </c>
      <c r="I51" s="138">
        <f>I52+I54</f>
        <v>78294.009999999995</v>
      </c>
      <c r="J51" s="138">
        <f>J52+J54</f>
        <v>78294.009999999995</v>
      </c>
      <c r="K51" s="138">
        <f>K52+K54</f>
        <v>78294.009999999995</v>
      </c>
      <c r="L51" s="130"/>
      <c r="M51" s="144"/>
    </row>
    <row r="52" spans="1:13" ht="15" customHeight="1" x14ac:dyDescent="0.2">
      <c r="A52" s="151"/>
      <c r="B52" s="151"/>
      <c r="C52" s="151"/>
      <c r="D52" s="297" t="s">
        <v>94</v>
      </c>
      <c r="E52" s="299">
        <f>G52</f>
        <v>66128.11</v>
      </c>
      <c r="F52" s="299">
        <f>SUM(G52:K53)</f>
        <v>379304.15</v>
      </c>
      <c r="G52" s="299">
        <f>G13+G41</f>
        <v>66128.11</v>
      </c>
      <c r="H52" s="299">
        <f>H13+H41</f>
        <v>78294.009999999995</v>
      </c>
      <c r="I52" s="299">
        <f>I13+I41</f>
        <v>78294.009999999995</v>
      </c>
      <c r="J52" s="299">
        <f>J13+J41</f>
        <v>78294.009999999995</v>
      </c>
      <c r="K52" s="299">
        <f>K13+K41</f>
        <v>78294.009999999995</v>
      </c>
      <c r="L52" s="281"/>
      <c r="M52" s="327"/>
    </row>
    <row r="53" spans="1:13" ht="39.75" customHeight="1" x14ac:dyDescent="0.2">
      <c r="A53" s="151"/>
      <c r="B53" s="151"/>
      <c r="C53" s="151"/>
      <c r="D53" s="298"/>
      <c r="E53" s="299"/>
      <c r="F53" s="299"/>
      <c r="G53" s="299"/>
      <c r="H53" s="299"/>
      <c r="I53" s="299"/>
      <c r="J53" s="299"/>
      <c r="K53" s="299"/>
      <c r="L53" s="281"/>
      <c r="M53" s="327"/>
    </row>
    <row r="54" spans="1:13" ht="57" customHeight="1" x14ac:dyDescent="0.2">
      <c r="A54" s="151"/>
      <c r="B54" s="151"/>
      <c r="C54" s="151"/>
      <c r="D54" s="34" t="s">
        <v>47</v>
      </c>
      <c r="E54" s="51">
        <f>G54</f>
        <v>0</v>
      </c>
      <c r="F54" s="51">
        <f>SUM(G54:K54)</f>
        <v>0</v>
      </c>
      <c r="G54" s="51">
        <f>G42</f>
        <v>0</v>
      </c>
      <c r="H54" s="51">
        <f>H42</f>
        <v>0</v>
      </c>
      <c r="I54" s="51">
        <f>I42</f>
        <v>0</v>
      </c>
      <c r="J54" s="51">
        <f>J42</f>
        <v>0</v>
      </c>
      <c r="K54" s="51">
        <f>K42</f>
        <v>0</v>
      </c>
      <c r="L54" s="35"/>
      <c r="M54" s="145"/>
    </row>
    <row r="55" spans="1:13" ht="27.75" customHeight="1" x14ac:dyDescent="0.2">
      <c r="A55" s="303" t="s">
        <v>81</v>
      </c>
      <c r="B55" s="303"/>
      <c r="C55" s="303"/>
      <c r="D55" s="303"/>
      <c r="E55" s="303"/>
      <c r="F55" s="303"/>
      <c r="G55" s="303"/>
      <c r="H55" s="303"/>
      <c r="I55" s="303"/>
      <c r="J55" s="303"/>
      <c r="K55" s="303"/>
      <c r="L55" s="303"/>
      <c r="M55" s="303"/>
    </row>
    <row r="56" spans="1:13" s="36" customFormat="1" ht="20.25" customHeight="1" x14ac:dyDescent="0.2">
      <c r="A56" s="319" t="s">
        <v>64</v>
      </c>
      <c r="B56" s="313" t="s">
        <v>128</v>
      </c>
      <c r="C56" s="314"/>
      <c r="D56" s="29" t="s">
        <v>32</v>
      </c>
      <c r="E56" s="40">
        <f>G56</f>
        <v>36573.799999999996</v>
      </c>
      <c r="F56" s="40">
        <f>SUM(G56:K56)</f>
        <v>170981.8</v>
      </c>
      <c r="G56" s="40">
        <f>G57</f>
        <v>36573.799999999996</v>
      </c>
      <c r="H56" s="40">
        <f t="shared" ref="H56:K56" si="17">H57</f>
        <v>33602</v>
      </c>
      <c r="I56" s="40">
        <f t="shared" si="17"/>
        <v>33602</v>
      </c>
      <c r="J56" s="40">
        <f t="shared" si="17"/>
        <v>33602</v>
      </c>
      <c r="K56" s="40">
        <f t="shared" si="17"/>
        <v>33602</v>
      </c>
      <c r="L56" s="49"/>
      <c r="M56" s="49"/>
    </row>
    <row r="57" spans="1:13" s="36" customFormat="1" ht="15" customHeight="1" x14ac:dyDescent="0.2">
      <c r="A57" s="319"/>
      <c r="B57" s="315"/>
      <c r="C57" s="316"/>
      <c r="D57" s="300" t="s">
        <v>95</v>
      </c>
      <c r="E57" s="323">
        <f>G57</f>
        <v>36573.799999999996</v>
      </c>
      <c r="F57" s="286">
        <f>SUM(G57:K58)</f>
        <v>170981.8</v>
      </c>
      <c r="G57" s="286">
        <f>G59+G61+G63+G65+G67+G69+G71+G73+G75+G77+G79+G81+G83+G85+G87</f>
        <v>36573.799999999996</v>
      </c>
      <c r="H57" s="286">
        <f>H59+H61+H63+H65+H67+H69+H71+H73+H75+H77+H79+H81+H83+H85+H87</f>
        <v>33602</v>
      </c>
      <c r="I57" s="286">
        <f>I59+I61+I63+I65+I67+I69+I71+I73+I75+I77+I79+I81+I83+I85+I87</f>
        <v>33602</v>
      </c>
      <c r="J57" s="286">
        <f>J59+J61+J63+J65+J67+J69+J71+J73+J75+J77+J79+J81+J83+J85+J87</f>
        <v>33602</v>
      </c>
      <c r="K57" s="286">
        <f>K59+K61+K63+K65+K67+K69+K71+K73+K75+K77+K79+K81+K83+K85+K87</f>
        <v>33602</v>
      </c>
      <c r="L57" s="279" t="s">
        <v>71</v>
      </c>
      <c r="M57" s="328"/>
    </row>
    <row r="58" spans="1:13" s="129" customFormat="1" ht="55.5" customHeight="1" x14ac:dyDescent="0.2">
      <c r="A58" s="319"/>
      <c r="B58" s="315"/>
      <c r="C58" s="316"/>
      <c r="D58" s="301"/>
      <c r="E58" s="324"/>
      <c r="F58" s="286"/>
      <c r="G58" s="286"/>
      <c r="H58" s="286"/>
      <c r="I58" s="286"/>
      <c r="J58" s="286"/>
      <c r="K58" s="286"/>
      <c r="L58" s="292"/>
      <c r="M58" s="328"/>
    </row>
    <row r="59" spans="1:13" s="129" customFormat="1" ht="15" customHeight="1" x14ac:dyDescent="0.2">
      <c r="A59" s="320" t="s">
        <v>33</v>
      </c>
      <c r="B59" s="273" t="s">
        <v>282</v>
      </c>
      <c r="C59" s="241" t="s">
        <v>115</v>
      </c>
      <c r="D59" s="137" t="s">
        <v>32</v>
      </c>
      <c r="E59" s="141">
        <f>SUM(E60:E60)</f>
        <v>25761.599999999999</v>
      </c>
      <c r="F59" s="141">
        <f>F60</f>
        <v>133827.6</v>
      </c>
      <c r="G59" s="141">
        <f>G60</f>
        <v>25761.599999999999</v>
      </c>
      <c r="H59" s="141">
        <f>SUM(H60:H60)</f>
        <v>27016.5</v>
      </c>
      <c r="I59" s="141">
        <f>I60</f>
        <v>27016.5</v>
      </c>
      <c r="J59" s="141">
        <f>J60</f>
        <v>27016.5</v>
      </c>
      <c r="K59" s="141">
        <f>K60</f>
        <v>27016.5</v>
      </c>
      <c r="L59" s="277" t="s">
        <v>71</v>
      </c>
      <c r="M59" s="277" t="s">
        <v>224</v>
      </c>
    </row>
    <row r="60" spans="1:13" s="129" customFormat="1" ht="102" customHeight="1" x14ac:dyDescent="0.2">
      <c r="A60" s="320"/>
      <c r="B60" s="273"/>
      <c r="C60" s="261"/>
      <c r="D60" s="130" t="s">
        <v>72</v>
      </c>
      <c r="E60" s="142">
        <f>G60</f>
        <v>25761.599999999999</v>
      </c>
      <c r="F60" s="142">
        <f t="shared" ref="F60:F73" si="18">SUM(G60:K60)</f>
        <v>133827.6</v>
      </c>
      <c r="G60" s="142">
        <v>25761.599999999999</v>
      </c>
      <c r="H60" s="142">
        <v>27016.5</v>
      </c>
      <c r="I60" s="142">
        <v>27016.5</v>
      </c>
      <c r="J60" s="142">
        <v>27016.5</v>
      </c>
      <c r="K60" s="142">
        <v>27016.5</v>
      </c>
      <c r="L60" s="282"/>
      <c r="M60" s="278"/>
    </row>
    <row r="61" spans="1:13" s="129" customFormat="1" x14ac:dyDescent="0.2">
      <c r="A61" s="274" t="s">
        <v>34</v>
      </c>
      <c r="B61" s="273" t="s">
        <v>284</v>
      </c>
      <c r="C61" s="241" t="s">
        <v>115</v>
      </c>
      <c r="D61" s="137" t="s">
        <v>32</v>
      </c>
      <c r="E61" s="141">
        <v>0</v>
      </c>
      <c r="F61" s="141">
        <f t="shared" si="18"/>
        <v>4523.5</v>
      </c>
      <c r="G61" s="141">
        <f>G62</f>
        <v>1323.5</v>
      </c>
      <c r="H61" s="141">
        <f>H62</f>
        <v>800</v>
      </c>
      <c r="I61" s="141">
        <f>I62</f>
        <v>800</v>
      </c>
      <c r="J61" s="141">
        <f>J62</f>
        <v>800</v>
      </c>
      <c r="K61" s="141">
        <f>K62</f>
        <v>800</v>
      </c>
      <c r="L61" s="277" t="s">
        <v>71</v>
      </c>
      <c r="M61" s="277" t="s">
        <v>224</v>
      </c>
    </row>
    <row r="62" spans="1:13" s="129" customFormat="1" ht="99.75" customHeight="1" x14ac:dyDescent="0.2">
      <c r="A62" s="274"/>
      <c r="B62" s="273"/>
      <c r="C62" s="261"/>
      <c r="D62" s="130" t="s">
        <v>72</v>
      </c>
      <c r="E62" s="136">
        <f>G62</f>
        <v>1323.5</v>
      </c>
      <c r="F62" s="136">
        <f t="shared" si="18"/>
        <v>4523.5</v>
      </c>
      <c r="G62" s="136">
        <v>1323.5</v>
      </c>
      <c r="H62" s="136">
        <v>800</v>
      </c>
      <c r="I62" s="136">
        <v>800</v>
      </c>
      <c r="J62" s="136">
        <v>800</v>
      </c>
      <c r="K62" s="136">
        <v>800</v>
      </c>
      <c r="L62" s="282"/>
      <c r="M62" s="278"/>
    </row>
    <row r="63" spans="1:13" s="129" customFormat="1" x14ac:dyDescent="0.2">
      <c r="A63" s="274" t="s">
        <v>35</v>
      </c>
      <c r="B63" s="273" t="s">
        <v>285</v>
      </c>
      <c r="C63" s="241" t="s">
        <v>115</v>
      </c>
      <c r="D63" s="137" t="s">
        <v>32</v>
      </c>
      <c r="E63" s="141">
        <v>0</v>
      </c>
      <c r="F63" s="141">
        <f t="shared" si="18"/>
        <v>376.1</v>
      </c>
      <c r="G63" s="141">
        <f>G64</f>
        <v>304.10000000000002</v>
      </c>
      <c r="H63" s="141">
        <f>H64</f>
        <v>18</v>
      </c>
      <c r="I63" s="141">
        <f>I64</f>
        <v>18</v>
      </c>
      <c r="J63" s="141">
        <f>J64</f>
        <v>18</v>
      </c>
      <c r="K63" s="141">
        <f>K64</f>
        <v>18</v>
      </c>
      <c r="L63" s="277" t="s">
        <v>71</v>
      </c>
      <c r="M63" s="277" t="s">
        <v>224</v>
      </c>
    </row>
    <row r="64" spans="1:13" s="129" customFormat="1" ht="78" customHeight="1" x14ac:dyDescent="0.2">
      <c r="A64" s="274"/>
      <c r="B64" s="273"/>
      <c r="C64" s="261"/>
      <c r="D64" s="130" t="s">
        <v>72</v>
      </c>
      <c r="E64" s="136">
        <f>G64</f>
        <v>304.10000000000002</v>
      </c>
      <c r="F64" s="136">
        <f t="shared" si="18"/>
        <v>376.1</v>
      </c>
      <c r="G64" s="136">
        <v>304.10000000000002</v>
      </c>
      <c r="H64" s="136">
        <v>18</v>
      </c>
      <c r="I64" s="136">
        <v>18</v>
      </c>
      <c r="J64" s="136">
        <v>18</v>
      </c>
      <c r="K64" s="136">
        <v>18</v>
      </c>
      <c r="L64" s="282"/>
      <c r="M64" s="278"/>
    </row>
    <row r="65" spans="1:13" s="129" customFormat="1" x14ac:dyDescent="0.2">
      <c r="A65" s="274" t="s">
        <v>74</v>
      </c>
      <c r="B65" s="273" t="s">
        <v>286</v>
      </c>
      <c r="C65" s="241" t="s">
        <v>115</v>
      </c>
      <c r="D65" s="137" t="s">
        <v>32</v>
      </c>
      <c r="E65" s="141">
        <v>0</v>
      </c>
      <c r="F65" s="141">
        <f t="shared" si="18"/>
        <v>25500.400000000001</v>
      </c>
      <c r="G65" s="141">
        <f>G66</f>
        <v>5566</v>
      </c>
      <c r="H65" s="141">
        <f>H66</f>
        <v>4983.6000000000004</v>
      </c>
      <c r="I65" s="141">
        <f>I66</f>
        <v>4983.6000000000004</v>
      </c>
      <c r="J65" s="141">
        <f>J66</f>
        <v>4983.6000000000004</v>
      </c>
      <c r="K65" s="141">
        <f>K66</f>
        <v>4983.6000000000004</v>
      </c>
      <c r="L65" s="277" t="s">
        <v>71</v>
      </c>
      <c r="M65" s="277" t="s">
        <v>203</v>
      </c>
    </row>
    <row r="66" spans="1:13" s="129" customFormat="1" ht="107.25" customHeight="1" x14ac:dyDescent="0.2">
      <c r="A66" s="274"/>
      <c r="B66" s="273"/>
      <c r="C66" s="261"/>
      <c r="D66" s="130" t="s">
        <v>72</v>
      </c>
      <c r="E66" s="136">
        <f>G66</f>
        <v>5566</v>
      </c>
      <c r="F66" s="136">
        <f t="shared" si="18"/>
        <v>25500.400000000001</v>
      </c>
      <c r="G66" s="136">
        <v>5566</v>
      </c>
      <c r="H66" s="136">
        <v>4983.6000000000004</v>
      </c>
      <c r="I66" s="136">
        <v>4983.6000000000004</v>
      </c>
      <c r="J66" s="136">
        <v>4983.6000000000004</v>
      </c>
      <c r="K66" s="136">
        <v>4983.6000000000004</v>
      </c>
      <c r="L66" s="282"/>
      <c r="M66" s="278"/>
    </row>
    <row r="67" spans="1:13" s="129" customFormat="1" x14ac:dyDescent="0.2">
      <c r="A67" s="274" t="s">
        <v>75</v>
      </c>
      <c r="B67" s="273" t="s">
        <v>287</v>
      </c>
      <c r="C67" s="241" t="s">
        <v>115</v>
      </c>
      <c r="D67" s="137" t="s">
        <v>32</v>
      </c>
      <c r="E67" s="141">
        <v>0</v>
      </c>
      <c r="F67" s="141">
        <f t="shared" si="18"/>
        <v>1094.5</v>
      </c>
      <c r="G67" s="141">
        <f>G68</f>
        <v>1034.5</v>
      </c>
      <c r="H67" s="141">
        <f>H68</f>
        <v>15</v>
      </c>
      <c r="I67" s="141">
        <f>I68</f>
        <v>15</v>
      </c>
      <c r="J67" s="141">
        <f>J68</f>
        <v>15</v>
      </c>
      <c r="K67" s="141">
        <f>K68</f>
        <v>15</v>
      </c>
      <c r="L67" s="277" t="s">
        <v>71</v>
      </c>
      <c r="M67" s="277" t="s">
        <v>203</v>
      </c>
    </row>
    <row r="68" spans="1:13" s="129" customFormat="1" ht="93" customHeight="1" x14ac:dyDescent="0.2">
      <c r="A68" s="274"/>
      <c r="B68" s="273"/>
      <c r="C68" s="261"/>
      <c r="D68" s="130" t="s">
        <v>72</v>
      </c>
      <c r="E68" s="136">
        <f>G68</f>
        <v>1034.5</v>
      </c>
      <c r="F68" s="136">
        <f t="shared" si="18"/>
        <v>1094.5</v>
      </c>
      <c r="G68" s="136">
        <v>1034.5</v>
      </c>
      <c r="H68" s="136">
        <v>15</v>
      </c>
      <c r="I68" s="136">
        <v>15</v>
      </c>
      <c r="J68" s="136">
        <v>15</v>
      </c>
      <c r="K68" s="136">
        <v>15</v>
      </c>
      <c r="L68" s="282"/>
      <c r="M68" s="278"/>
    </row>
    <row r="69" spans="1:13" s="129" customFormat="1" ht="15.75" customHeight="1" x14ac:dyDescent="0.2">
      <c r="A69" s="274" t="s">
        <v>76</v>
      </c>
      <c r="B69" s="273" t="s">
        <v>288</v>
      </c>
      <c r="C69" s="241" t="s">
        <v>115</v>
      </c>
      <c r="D69" s="137" t="s">
        <v>32</v>
      </c>
      <c r="E69" s="138">
        <v>0</v>
      </c>
      <c r="F69" s="138">
        <f t="shared" si="18"/>
        <v>0</v>
      </c>
      <c r="G69" s="138">
        <f>G70</f>
        <v>0</v>
      </c>
      <c r="H69" s="138">
        <f>H70</f>
        <v>0</v>
      </c>
      <c r="I69" s="138">
        <f>I70</f>
        <v>0</v>
      </c>
      <c r="J69" s="138">
        <f>J70</f>
        <v>0</v>
      </c>
      <c r="K69" s="138">
        <f>K70</f>
        <v>0</v>
      </c>
      <c r="L69" s="277" t="s">
        <v>71</v>
      </c>
      <c r="M69" s="277" t="s">
        <v>206</v>
      </c>
    </row>
    <row r="70" spans="1:13" s="129" customFormat="1" ht="62.25" customHeight="1" x14ac:dyDescent="0.2">
      <c r="A70" s="274"/>
      <c r="B70" s="273"/>
      <c r="C70" s="261"/>
      <c r="D70" s="130" t="s">
        <v>72</v>
      </c>
      <c r="E70" s="136">
        <v>0</v>
      </c>
      <c r="F70" s="136">
        <f t="shared" si="18"/>
        <v>0</v>
      </c>
      <c r="G70" s="136">
        <v>0</v>
      </c>
      <c r="H70" s="136">
        <v>0</v>
      </c>
      <c r="I70" s="136">
        <v>0</v>
      </c>
      <c r="J70" s="136">
        <v>0</v>
      </c>
      <c r="K70" s="136">
        <v>0</v>
      </c>
      <c r="L70" s="282"/>
      <c r="M70" s="278"/>
    </row>
    <row r="71" spans="1:13" s="129" customFormat="1" ht="15.75" customHeight="1" x14ac:dyDescent="0.2">
      <c r="A71" s="274" t="s">
        <v>77</v>
      </c>
      <c r="B71" s="273" t="s">
        <v>289</v>
      </c>
      <c r="C71" s="270" t="s">
        <v>115</v>
      </c>
      <c r="D71" s="137" t="s">
        <v>32</v>
      </c>
      <c r="E71" s="138">
        <v>0</v>
      </c>
      <c r="F71" s="138">
        <f t="shared" si="18"/>
        <v>243</v>
      </c>
      <c r="G71" s="138">
        <f>G72</f>
        <v>35</v>
      </c>
      <c r="H71" s="138">
        <f>H72</f>
        <v>52</v>
      </c>
      <c r="I71" s="138">
        <f>I72</f>
        <v>52</v>
      </c>
      <c r="J71" s="138">
        <f>J72</f>
        <v>52</v>
      </c>
      <c r="K71" s="138">
        <f>K72</f>
        <v>52</v>
      </c>
      <c r="L71" s="277" t="s">
        <v>71</v>
      </c>
      <c r="M71" s="277" t="s">
        <v>225</v>
      </c>
    </row>
    <row r="72" spans="1:13" s="129" customFormat="1" ht="48" customHeight="1" x14ac:dyDescent="0.2">
      <c r="A72" s="274"/>
      <c r="B72" s="273"/>
      <c r="C72" s="272"/>
      <c r="D72" s="130" t="s">
        <v>72</v>
      </c>
      <c r="E72" s="136">
        <f>G72</f>
        <v>35</v>
      </c>
      <c r="F72" s="136">
        <f>SUM(G72:K72)</f>
        <v>243</v>
      </c>
      <c r="G72" s="136">
        <v>35</v>
      </c>
      <c r="H72" s="136">
        <v>52</v>
      </c>
      <c r="I72" s="136">
        <v>52</v>
      </c>
      <c r="J72" s="136">
        <v>52</v>
      </c>
      <c r="K72" s="136">
        <v>52</v>
      </c>
      <c r="L72" s="282"/>
      <c r="M72" s="278"/>
    </row>
    <row r="73" spans="1:13" s="129" customFormat="1" ht="15.75" customHeight="1" x14ac:dyDescent="0.2">
      <c r="A73" s="274" t="s">
        <v>119</v>
      </c>
      <c r="B73" s="273" t="s">
        <v>290</v>
      </c>
      <c r="C73" s="241" t="s">
        <v>115</v>
      </c>
      <c r="D73" s="137" t="s">
        <v>32</v>
      </c>
      <c r="E73" s="138">
        <v>0</v>
      </c>
      <c r="F73" s="138">
        <f t="shared" si="18"/>
        <v>200</v>
      </c>
      <c r="G73" s="138">
        <f>G74</f>
        <v>80</v>
      </c>
      <c r="H73" s="138">
        <f>H74</f>
        <v>30</v>
      </c>
      <c r="I73" s="138">
        <f>I74</f>
        <v>30</v>
      </c>
      <c r="J73" s="138">
        <f>J74</f>
        <v>30</v>
      </c>
      <c r="K73" s="138">
        <f>K74</f>
        <v>30</v>
      </c>
      <c r="L73" s="277" t="s">
        <v>71</v>
      </c>
      <c r="M73" s="277" t="s">
        <v>207</v>
      </c>
    </row>
    <row r="74" spans="1:13" s="129" customFormat="1" ht="87.75" customHeight="1" x14ac:dyDescent="0.2">
      <c r="A74" s="274"/>
      <c r="B74" s="273"/>
      <c r="C74" s="261"/>
      <c r="D74" s="130" t="s">
        <v>72</v>
      </c>
      <c r="E74" s="136">
        <f>G74</f>
        <v>80</v>
      </c>
      <c r="F74" s="136">
        <f t="shared" ref="F74:F89" si="19">SUM(G74:K74)</f>
        <v>200</v>
      </c>
      <c r="G74" s="136">
        <v>80</v>
      </c>
      <c r="H74" s="136">
        <v>30</v>
      </c>
      <c r="I74" s="136">
        <v>30</v>
      </c>
      <c r="J74" s="136">
        <v>30</v>
      </c>
      <c r="K74" s="136">
        <v>30</v>
      </c>
      <c r="L74" s="282"/>
      <c r="M74" s="278"/>
    </row>
    <row r="75" spans="1:13" s="129" customFormat="1" ht="15.75" customHeight="1" x14ac:dyDescent="0.2">
      <c r="A75" s="274" t="s">
        <v>120</v>
      </c>
      <c r="B75" s="273" t="s">
        <v>291</v>
      </c>
      <c r="C75" s="241" t="s">
        <v>115</v>
      </c>
      <c r="D75" s="137" t="s">
        <v>32</v>
      </c>
      <c r="E75" s="138">
        <v>0</v>
      </c>
      <c r="F75" s="138">
        <f t="shared" si="19"/>
        <v>1584.1000000000004</v>
      </c>
      <c r="G75" s="138">
        <f>G76</f>
        <v>1236.5</v>
      </c>
      <c r="H75" s="138">
        <f>H76</f>
        <v>86.9</v>
      </c>
      <c r="I75" s="138">
        <f>I76</f>
        <v>86.9</v>
      </c>
      <c r="J75" s="138">
        <f>J76</f>
        <v>86.9</v>
      </c>
      <c r="K75" s="138">
        <f>K76</f>
        <v>86.9</v>
      </c>
      <c r="L75" s="277" t="s">
        <v>71</v>
      </c>
      <c r="M75" s="277" t="s">
        <v>212</v>
      </c>
    </row>
    <row r="76" spans="1:13" s="129" customFormat="1" ht="61.5" customHeight="1" x14ac:dyDescent="0.2">
      <c r="A76" s="274"/>
      <c r="B76" s="273"/>
      <c r="C76" s="261"/>
      <c r="D76" s="130" t="s">
        <v>72</v>
      </c>
      <c r="E76" s="136">
        <f>G76</f>
        <v>1236.5</v>
      </c>
      <c r="F76" s="136">
        <f t="shared" si="19"/>
        <v>1584.1000000000004</v>
      </c>
      <c r="G76" s="136">
        <v>1236.5</v>
      </c>
      <c r="H76" s="136">
        <v>86.9</v>
      </c>
      <c r="I76" s="136">
        <v>86.9</v>
      </c>
      <c r="J76" s="136">
        <v>86.9</v>
      </c>
      <c r="K76" s="136">
        <v>86.9</v>
      </c>
      <c r="L76" s="278"/>
      <c r="M76" s="278"/>
    </row>
    <row r="77" spans="1:13" s="129" customFormat="1" ht="15.75" x14ac:dyDescent="0.2">
      <c r="A77" s="274" t="s">
        <v>168</v>
      </c>
      <c r="B77" s="273" t="s">
        <v>293</v>
      </c>
      <c r="C77" s="241" t="s">
        <v>115</v>
      </c>
      <c r="D77" s="137" t="s">
        <v>32</v>
      </c>
      <c r="E77" s="138">
        <f>E78</f>
        <v>300</v>
      </c>
      <c r="F77" s="138">
        <f t="shared" si="19"/>
        <v>1500</v>
      </c>
      <c r="G77" s="138">
        <f>G78</f>
        <v>300</v>
      </c>
      <c r="H77" s="138">
        <f>H78</f>
        <v>300</v>
      </c>
      <c r="I77" s="138">
        <f>I78</f>
        <v>300</v>
      </c>
      <c r="J77" s="138">
        <f>J78</f>
        <v>300</v>
      </c>
      <c r="K77" s="138">
        <f t="shared" ref="K77:K87" si="20">K78</f>
        <v>300</v>
      </c>
      <c r="L77" s="283" t="s">
        <v>71</v>
      </c>
      <c r="M77" s="277" t="s">
        <v>208</v>
      </c>
    </row>
    <row r="78" spans="1:13" s="129" customFormat="1" ht="105.75" customHeight="1" x14ac:dyDescent="0.2">
      <c r="A78" s="274"/>
      <c r="B78" s="273"/>
      <c r="C78" s="261"/>
      <c r="D78" s="130" t="s">
        <v>72</v>
      </c>
      <c r="E78" s="136">
        <f>G78</f>
        <v>300</v>
      </c>
      <c r="F78" s="136">
        <f t="shared" si="19"/>
        <v>1500</v>
      </c>
      <c r="G78" s="136">
        <v>300</v>
      </c>
      <c r="H78" s="136">
        <v>300</v>
      </c>
      <c r="I78" s="136">
        <v>300</v>
      </c>
      <c r="J78" s="136">
        <v>300</v>
      </c>
      <c r="K78" s="136">
        <v>300</v>
      </c>
      <c r="L78" s="284"/>
      <c r="M78" s="282"/>
    </row>
    <row r="79" spans="1:13" s="129" customFormat="1" ht="18.75" customHeight="1" x14ac:dyDescent="0.2">
      <c r="A79" s="274" t="s">
        <v>169</v>
      </c>
      <c r="B79" s="273" t="s">
        <v>294</v>
      </c>
      <c r="C79" s="241" t="s">
        <v>115</v>
      </c>
      <c r="D79" s="137" t="s">
        <v>32</v>
      </c>
      <c r="E79" s="138">
        <f>E80</f>
        <v>182.6</v>
      </c>
      <c r="F79" s="138">
        <f t="shared" si="19"/>
        <v>1382.6</v>
      </c>
      <c r="G79" s="138">
        <f>G80</f>
        <v>182.6</v>
      </c>
      <c r="H79" s="138">
        <f>H80</f>
        <v>300</v>
      </c>
      <c r="I79" s="138">
        <f>I80</f>
        <v>300</v>
      </c>
      <c r="J79" s="138">
        <f>J80</f>
        <v>300</v>
      </c>
      <c r="K79" s="138">
        <f t="shared" si="20"/>
        <v>300</v>
      </c>
      <c r="L79" s="283" t="s">
        <v>71</v>
      </c>
      <c r="M79" s="277" t="s">
        <v>209</v>
      </c>
    </row>
    <row r="80" spans="1:13" s="129" customFormat="1" ht="56.25" customHeight="1" x14ac:dyDescent="0.2">
      <c r="A80" s="274"/>
      <c r="B80" s="273"/>
      <c r="C80" s="261"/>
      <c r="D80" s="130" t="s">
        <v>72</v>
      </c>
      <c r="E80" s="136">
        <f>G80</f>
        <v>182.6</v>
      </c>
      <c r="F80" s="136">
        <f t="shared" si="19"/>
        <v>1382.6</v>
      </c>
      <c r="G80" s="136">
        <v>182.6</v>
      </c>
      <c r="H80" s="136">
        <v>300</v>
      </c>
      <c r="I80" s="136">
        <v>300</v>
      </c>
      <c r="J80" s="136">
        <v>300</v>
      </c>
      <c r="K80" s="136">
        <v>300</v>
      </c>
      <c r="L80" s="284"/>
      <c r="M80" s="282"/>
    </row>
    <row r="81" spans="1:13" s="129" customFormat="1" ht="18.75" customHeight="1" x14ac:dyDescent="0.2">
      <c r="A81" s="274" t="s">
        <v>170</v>
      </c>
      <c r="B81" s="267" t="s">
        <v>295</v>
      </c>
      <c r="C81" s="241" t="s">
        <v>115</v>
      </c>
      <c r="D81" s="137" t="s">
        <v>32</v>
      </c>
      <c r="E81" s="138">
        <f>E82</f>
        <v>210</v>
      </c>
      <c r="F81" s="138">
        <f t="shared" si="19"/>
        <v>210</v>
      </c>
      <c r="G81" s="138">
        <f>G82</f>
        <v>210</v>
      </c>
      <c r="H81" s="138">
        <f>H82</f>
        <v>0</v>
      </c>
      <c r="I81" s="138">
        <f>I82</f>
        <v>0</v>
      </c>
      <c r="J81" s="138">
        <f>J82</f>
        <v>0</v>
      </c>
      <c r="K81" s="138">
        <f t="shared" si="20"/>
        <v>0</v>
      </c>
      <c r="L81" s="285" t="s">
        <v>71</v>
      </c>
      <c r="M81" s="277" t="s">
        <v>219</v>
      </c>
    </row>
    <row r="82" spans="1:13" s="129" customFormat="1" ht="75.75" customHeight="1" x14ac:dyDescent="0.2">
      <c r="A82" s="274"/>
      <c r="B82" s="269"/>
      <c r="C82" s="261"/>
      <c r="D82" s="130" t="s">
        <v>72</v>
      </c>
      <c r="E82" s="136">
        <f>G82</f>
        <v>210</v>
      </c>
      <c r="F82" s="136">
        <f t="shared" si="19"/>
        <v>210</v>
      </c>
      <c r="G82" s="136">
        <v>210</v>
      </c>
      <c r="H82" s="136">
        <v>0</v>
      </c>
      <c r="I82" s="136">
        <v>0</v>
      </c>
      <c r="J82" s="136">
        <v>0</v>
      </c>
      <c r="K82" s="136">
        <v>0</v>
      </c>
      <c r="L82" s="285"/>
      <c r="M82" s="278"/>
    </row>
    <row r="83" spans="1:13" s="129" customFormat="1" ht="18.75" customHeight="1" x14ac:dyDescent="0.2">
      <c r="A83" s="275" t="s">
        <v>171</v>
      </c>
      <c r="B83" s="267" t="s">
        <v>248</v>
      </c>
      <c r="C83" s="241" t="s">
        <v>115</v>
      </c>
      <c r="D83" s="137" t="s">
        <v>32</v>
      </c>
      <c r="E83" s="138">
        <f>E84</f>
        <v>350</v>
      </c>
      <c r="F83" s="138">
        <f t="shared" si="19"/>
        <v>350</v>
      </c>
      <c r="G83" s="138">
        <f>G84</f>
        <v>350</v>
      </c>
      <c r="H83" s="138">
        <f>H84</f>
        <v>0</v>
      </c>
      <c r="I83" s="138">
        <f>I84</f>
        <v>0</v>
      </c>
      <c r="J83" s="138">
        <f>J84</f>
        <v>0</v>
      </c>
      <c r="K83" s="138">
        <f t="shared" si="20"/>
        <v>0</v>
      </c>
      <c r="L83" s="285" t="s">
        <v>71</v>
      </c>
      <c r="M83" s="277" t="s">
        <v>263</v>
      </c>
    </row>
    <row r="84" spans="1:13" s="129" customFormat="1" ht="49.5" customHeight="1" x14ac:dyDescent="0.2">
      <c r="A84" s="276"/>
      <c r="B84" s="269"/>
      <c r="C84" s="261"/>
      <c r="D84" s="130" t="s">
        <v>72</v>
      </c>
      <c r="E84" s="136">
        <f>G84</f>
        <v>350</v>
      </c>
      <c r="F84" s="136">
        <f t="shared" si="19"/>
        <v>350</v>
      </c>
      <c r="G84" s="136">
        <v>350</v>
      </c>
      <c r="H84" s="136">
        <v>0</v>
      </c>
      <c r="I84" s="136">
        <v>0</v>
      </c>
      <c r="J84" s="136">
        <v>0</v>
      </c>
      <c r="K84" s="136">
        <v>0</v>
      </c>
      <c r="L84" s="285"/>
      <c r="M84" s="278"/>
    </row>
    <row r="85" spans="1:13" s="129" customFormat="1" ht="18.75" customHeight="1" x14ac:dyDescent="0.2">
      <c r="A85" s="275" t="s">
        <v>172</v>
      </c>
      <c r="B85" s="267" t="s">
        <v>250</v>
      </c>
      <c r="C85" s="241" t="s">
        <v>115</v>
      </c>
      <c r="D85" s="137" t="s">
        <v>32</v>
      </c>
      <c r="E85" s="138">
        <f>E86</f>
        <v>100</v>
      </c>
      <c r="F85" s="138">
        <f t="shared" si="19"/>
        <v>100</v>
      </c>
      <c r="G85" s="138">
        <f>G86</f>
        <v>100</v>
      </c>
      <c r="H85" s="138">
        <f>H86</f>
        <v>0</v>
      </c>
      <c r="I85" s="138">
        <f>I86</f>
        <v>0</v>
      </c>
      <c r="J85" s="138">
        <f>J86</f>
        <v>0</v>
      </c>
      <c r="K85" s="138">
        <f t="shared" si="20"/>
        <v>0</v>
      </c>
      <c r="L85" s="285" t="s">
        <v>71</v>
      </c>
      <c r="M85" s="277" t="s">
        <v>264</v>
      </c>
    </row>
    <row r="86" spans="1:13" s="129" customFormat="1" ht="70.5" customHeight="1" x14ac:dyDescent="0.2">
      <c r="A86" s="276"/>
      <c r="B86" s="269"/>
      <c r="C86" s="261"/>
      <c r="D86" s="130" t="s">
        <v>72</v>
      </c>
      <c r="E86" s="136">
        <f>G86</f>
        <v>100</v>
      </c>
      <c r="F86" s="136">
        <f t="shared" si="19"/>
        <v>100</v>
      </c>
      <c r="G86" s="136">
        <v>100</v>
      </c>
      <c r="H86" s="136">
        <v>0</v>
      </c>
      <c r="I86" s="136">
        <v>0</v>
      </c>
      <c r="J86" s="136">
        <v>0</v>
      </c>
      <c r="K86" s="136">
        <v>0</v>
      </c>
      <c r="L86" s="285"/>
      <c r="M86" s="278"/>
    </row>
    <row r="87" spans="1:13" s="129" customFormat="1" ht="18.75" customHeight="1" x14ac:dyDescent="0.2">
      <c r="A87" s="275" t="s">
        <v>173</v>
      </c>
      <c r="B87" s="267" t="s">
        <v>251</v>
      </c>
      <c r="C87" s="241" t="s">
        <v>115</v>
      </c>
      <c r="D87" s="137" t="s">
        <v>32</v>
      </c>
      <c r="E87" s="138">
        <f>E88</f>
        <v>90</v>
      </c>
      <c r="F87" s="138">
        <f t="shared" si="19"/>
        <v>90</v>
      </c>
      <c r="G87" s="138">
        <f>G88</f>
        <v>90</v>
      </c>
      <c r="H87" s="138">
        <f>H88</f>
        <v>0</v>
      </c>
      <c r="I87" s="138">
        <f>I88</f>
        <v>0</v>
      </c>
      <c r="J87" s="138">
        <f>J88</f>
        <v>0</v>
      </c>
      <c r="K87" s="138">
        <f t="shared" si="20"/>
        <v>0</v>
      </c>
      <c r="L87" s="285" t="s">
        <v>71</v>
      </c>
      <c r="M87" s="277" t="s">
        <v>265</v>
      </c>
    </row>
    <row r="88" spans="1:13" s="129" customFormat="1" ht="75" customHeight="1" x14ac:dyDescent="0.2">
      <c r="A88" s="276"/>
      <c r="B88" s="269"/>
      <c r="C88" s="261"/>
      <c r="D88" s="130" t="s">
        <v>72</v>
      </c>
      <c r="E88" s="136">
        <f>G88</f>
        <v>90</v>
      </c>
      <c r="F88" s="136">
        <f t="shared" si="19"/>
        <v>90</v>
      </c>
      <c r="G88" s="136">
        <v>90</v>
      </c>
      <c r="H88" s="136">
        <v>0</v>
      </c>
      <c r="I88" s="136">
        <v>0</v>
      </c>
      <c r="J88" s="136">
        <v>0</v>
      </c>
      <c r="K88" s="136">
        <v>0</v>
      </c>
      <c r="L88" s="285"/>
      <c r="M88" s="278"/>
    </row>
    <row r="89" spans="1:13" ht="19.5" customHeight="1" x14ac:dyDescent="0.2">
      <c r="A89" s="151" t="s">
        <v>36</v>
      </c>
      <c r="B89" s="151"/>
      <c r="C89" s="151"/>
      <c r="D89" s="48" t="s">
        <v>37</v>
      </c>
      <c r="E89" s="4">
        <f>E90+E92</f>
        <v>36573.799999999996</v>
      </c>
      <c r="F89" s="4">
        <f t="shared" si="19"/>
        <v>170981.8</v>
      </c>
      <c r="G89" s="4">
        <f>G90+G92</f>
        <v>36573.799999999996</v>
      </c>
      <c r="H89" s="4">
        <f>H90+H92</f>
        <v>33602</v>
      </c>
      <c r="I89" s="4">
        <f t="shared" ref="I89:K89" si="21">I90+I92</f>
        <v>33602</v>
      </c>
      <c r="J89" s="4">
        <f t="shared" si="21"/>
        <v>33602</v>
      </c>
      <c r="K89" s="4">
        <f t="shared" si="21"/>
        <v>33602</v>
      </c>
      <c r="L89" s="47"/>
      <c r="M89" s="47"/>
    </row>
    <row r="90" spans="1:13" ht="15" customHeight="1" x14ac:dyDescent="0.2">
      <c r="A90" s="151"/>
      <c r="B90" s="151"/>
      <c r="C90" s="151"/>
      <c r="D90" s="297" t="s">
        <v>121</v>
      </c>
      <c r="E90" s="299">
        <f>G90</f>
        <v>36573.799999999996</v>
      </c>
      <c r="F90" s="299">
        <f>SUM(G90:K91)</f>
        <v>170981.8</v>
      </c>
      <c r="G90" s="287">
        <f>G57</f>
        <v>36573.799999999996</v>
      </c>
      <c r="H90" s="287">
        <f>H57</f>
        <v>33602</v>
      </c>
      <c r="I90" s="287">
        <f>I57</f>
        <v>33602</v>
      </c>
      <c r="J90" s="287">
        <f>J57</f>
        <v>33602</v>
      </c>
      <c r="K90" s="287">
        <f>K57</f>
        <v>33602</v>
      </c>
      <c r="L90" s="281"/>
      <c r="M90" s="281"/>
    </row>
    <row r="91" spans="1:13" ht="50.25" customHeight="1" x14ac:dyDescent="0.2">
      <c r="A91" s="151"/>
      <c r="B91" s="151"/>
      <c r="C91" s="151"/>
      <c r="D91" s="298"/>
      <c r="E91" s="299"/>
      <c r="F91" s="299"/>
      <c r="G91" s="288"/>
      <c r="H91" s="288"/>
      <c r="I91" s="288"/>
      <c r="J91" s="288"/>
      <c r="K91" s="288"/>
      <c r="L91" s="281"/>
      <c r="M91" s="281"/>
    </row>
    <row r="92" spans="1:13" ht="51" x14ac:dyDescent="0.2">
      <c r="A92" s="151"/>
      <c r="B92" s="151"/>
      <c r="C92" s="151"/>
      <c r="D92" s="34" t="s">
        <v>47</v>
      </c>
      <c r="E92" s="51">
        <f>I92</f>
        <v>0</v>
      </c>
      <c r="F92" s="51">
        <f>SUM(G92:K92)</f>
        <v>0</v>
      </c>
      <c r="G92" s="51">
        <v>0</v>
      </c>
      <c r="H92" s="51">
        <v>0</v>
      </c>
      <c r="I92" s="51">
        <v>0</v>
      </c>
      <c r="J92" s="51">
        <v>0</v>
      </c>
      <c r="K92" s="51">
        <v>0</v>
      </c>
      <c r="L92" s="50"/>
      <c r="M92" s="50"/>
    </row>
    <row r="93" spans="1:13" ht="33" customHeight="1" x14ac:dyDescent="0.2">
      <c r="A93" s="303" t="s">
        <v>114</v>
      </c>
      <c r="B93" s="303"/>
      <c r="C93" s="303"/>
      <c r="D93" s="303"/>
      <c r="E93" s="303"/>
      <c r="F93" s="303"/>
      <c r="G93" s="303"/>
      <c r="H93" s="303"/>
      <c r="I93" s="303"/>
      <c r="J93" s="303"/>
      <c r="K93" s="303"/>
      <c r="L93" s="303"/>
      <c r="M93" s="303"/>
    </row>
    <row r="94" spans="1:13" s="41" customFormat="1" ht="21.75" customHeight="1" x14ac:dyDescent="0.2">
      <c r="A94" s="319" t="s">
        <v>2</v>
      </c>
      <c r="B94" s="331" t="s">
        <v>190</v>
      </c>
      <c r="C94" s="332"/>
      <c r="D94" s="38" t="s">
        <v>32</v>
      </c>
      <c r="E94" s="40">
        <f>G94</f>
        <v>7495.1</v>
      </c>
      <c r="F94" s="40">
        <f>SUM(G94:K94)</f>
        <v>32455.9</v>
      </c>
      <c r="G94" s="40">
        <f t="shared" ref="G94:K94" si="22">G95</f>
        <v>7495.1</v>
      </c>
      <c r="H94" s="40">
        <f t="shared" si="22"/>
        <v>6240.2</v>
      </c>
      <c r="I94" s="40">
        <f t="shared" si="22"/>
        <v>6240.2</v>
      </c>
      <c r="J94" s="40">
        <f t="shared" si="22"/>
        <v>6240.2</v>
      </c>
      <c r="K94" s="40">
        <f t="shared" si="22"/>
        <v>6240.2</v>
      </c>
      <c r="L94" s="279" t="s">
        <v>73</v>
      </c>
      <c r="M94" s="289"/>
    </row>
    <row r="95" spans="1:13" s="41" customFormat="1" ht="75.75" customHeight="1" x14ac:dyDescent="0.2">
      <c r="A95" s="319"/>
      <c r="B95" s="333"/>
      <c r="C95" s="334"/>
      <c r="D95" s="39" t="s">
        <v>215</v>
      </c>
      <c r="E95" s="40">
        <f>G95</f>
        <v>7495.1</v>
      </c>
      <c r="F95" s="32">
        <f>SUM(G95:K95)</f>
        <v>32455.9</v>
      </c>
      <c r="G95" s="32">
        <f>G96+G98+G100+G102+G104+G106+G108+G110</f>
        <v>7495.1</v>
      </c>
      <c r="H95" s="32">
        <f t="shared" ref="H95:K95" si="23">H96+H98+H100+H102+H104+H106+H108+H110</f>
        <v>6240.2</v>
      </c>
      <c r="I95" s="32">
        <f t="shared" si="23"/>
        <v>6240.2</v>
      </c>
      <c r="J95" s="32">
        <f t="shared" si="23"/>
        <v>6240.2</v>
      </c>
      <c r="K95" s="32">
        <f t="shared" si="23"/>
        <v>6240.2</v>
      </c>
      <c r="L95" s="280"/>
      <c r="M95" s="290"/>
    </row>
    <row r="96" spans="1:13" s="129" customFormat="1" ht="18" customHeight="1" x14ac:dyDescent="0.2">
      <c r="A96" s="302" t="s">
        <v>33</v>
      </c>
      <c r="B96" s="325" t="s">
        <v>296</v>
      </c>
      <c r="C96" s="329" t="s">
        <v>115</v>
      </c>
      <c r="D96" s="137" t="s">
        <v>32</v>
      </c>
      <c r="E96" s="138">
        <f>E97</f>
        <v>4965.2</v>
      </c>
      <c r="F96" s="138">
        <f t="shared" ref="F96:K106" si="24">F97</f>
        <v>26080.9</v>
      </c>
      <c r="G96" s="138">
        <f t="shared" si="24"/>
        <v>6220.1</v>
      </c>
      <c r="H96" s="138">
        <f t="shared" si="24"/>
        <v>4965.2</v>
      </c>
      <c r="I96" s="138">
        <f t="shared" si="24"/>
        <v>4965.2</v>
      </c>
      <c r="J96" s="138">
        <f t="shared" si="24"/>
        <v>4965.2</v>
      </c>
      <c r="K96" s="138">
        <f t="shared" si="24"/>
        <v>4965.2</v>
      </c>
      <c r="L96" s="279" t="s">
        <v>73</v>
      </c>
      <c r="M96" s="179"/>
    </row>
    <row r="97" spans="1:17" s="129" customFormat="1" ht="61.5" customHeight="1" x14ac:dyDescent="0.2">
      <c r="A97" s="302"/>
      <c r="B97" s="325"/>
      <c r="C97" s="330"/>
      <c r="D97" s="130" t="s">
        <v>88</v>
      </c>
      <c r="E97" s="136">
        <f>I97</f>
        <v>4965.2</v>
      </c>
      <c r="F97" s="136">
        <f>G97+H97+I97+J97+K97</f>
        <v>26080.9</v>
      </c>
      <c r="G97" s="136">
        <v>6220.1</v>
      </c>
      <c r="H97" s="136">
        <v>4965.2</v>
      </c>
      <c r="I97" s="136">
        <v>4965.2</v>
      </c>
      <c r="J97" s="136">
        <v>4965.2</v>
      </c>
      <c r="K97" s="136">
        <v>4965.2</v>
      </c>
      <c r="L97" s="280"/>
      <c r="M97" s="180"/>
    </row>
    <row r="98" spans="1:17" s="129" customFormat="1" ht="18" customHeight="1" x14ac:dyDescent="0.2">
      <c r="A98" s="320" t="s">
        <v>34</v>
      </c>
      <c r="B98" s="273" t="s">
        <v>297</v>
      </c>
      <c r="C98" s="270" t="s">
        <v>115</v>
      </c>
      <c r="D98" s="137" t="s">
        <v>32</v>
      </c>
      <c r="E98" s="138">
        <f>E99</f>
        <v>280</v>
      </c>
      <c r="F98" s="138">
        <f t="shared" si="24"/>
        <v>1400</v>
      </c>
      <c r="G98" s="138">
        <f t="shared" si="24"/>
        <v>280</v>
      </c>
      <c r="H98" s="138">
        <f t="shared" si="24"/>
        <v>280</v>
      </c>
      <c r="I98" s="138">
        <f t="shared" si="24"/>
        <v>280</v>
      </c>
      <c r="J98" s="138">
        <f t="shared" si="24"/>
        <v>280</v>
      </c>
      <c r="K98" s="138">
        <f t="shared" si="24"/>
        <v>280</v>
      </c>
      <c r="L98" s="277" t="s">
        <v>73</v>
      </c>
      <c r="M98" s="241"/>
    </row>
    <row r="99" spans="1:17" s="129" customFormat="1" ht="45" customHeight="1" x14ac:dyDescent="0.2">
      <c r="A99" s="320"/>
      <c r="B99" s="273"/>
      <c r="C99" s="272"/>
      <c r="D99" s="130" t="s">
        <v>88</v>
      </c>
      <c r="E99" s="136">
        <f>I99</f>
        <v>280</v>
      </c>
      <c r="F99" s="136">
        <f>G99+H99+I99+J99+K99</f>
        <v>1400</v>
      </c>
      <c r="G99" s="136">
        <v>280</v>
      </c>
      <c r="H99" s="136">
        <v>280</v>
      </c>
      <c r="I99" s="136">
        <v>280</v>
      </c>
      <c r="J99" s="136">
        <v>280</v>
      </c>
      <c r="K99" s="136">
        <v>280</v>
      </c>
      <c r="L99" s="278"/>
      <c r="M99" s="261"/>
    </row>
    <row r="100" spans="1:17" s="129" customFormat="1" ht="18" customHeight="1" x14ac:dyDescent="0.2">
      <c r="A100" s="320" t="s">
        <v>35</v>
      </c>
      <c r="B100" s="273" t="s">
        <v>298</v>
      </c>
      <c r="C100" s="270" t="s">
        <v>115</v>
      </c>
      <c r="D100" s="137" t="s">
        <v>32</v>
      </c>
      <c r="E100" s="138">
        <f>E101</f>
        <v>200</v>
      </c>
      <c r="F100" s="138">
        <f t="shared" si="24"/>
        <v>1000</v>
      </c>
      <c r="G100" s="138">
        <f t="shared" si="24"/>
        <v>200</v>
      </c>
      <c r="H100" s="138">
        <f t="shared" si="24"/>
        <v>200</v>
      </c>
      <c r="I100" s="138">
        <f t="shared" si="24"/>
        <v>200</v>
      </c>
      <c r="J100" s="138">
        <f t="shared" si="24"/>
        <v>200</v>
      </c>
      <c r="K100" s="138">
        <f t="shared" si="24"/>
        <v>200</v>
      </c>
      <c r="L100" s="277" t="s">
        <v>73</v>
      </c>
      <c r="M100" s="277" t="s">
        <v>217</v>
      </c>
    </row>
    <row r="101" spans="1:17" s="129" customFormat="1" ht="39" customHeight="1" x14ac:dyDescent="0.2">
      <c r="A101" s="320"/>
      <c r="B101" s="273"/>
      <c r="C101" s="272"/>
      <c r="D101" s="130" t="s">
        <v>88</v>
      </c>
      <c r="E101" s="136">
        <f>I101</f>
        <v>200</v>
      </c>
      <c r="F101" s="136">
        <f>G101+H101+I101+J101+K101</f>
        <v>1000</v>
      </c>
      <c r="G101" s="136">
        <v>200</v>
      </c>
      <c r="H101" s="136">
        <v>200</v>
      </c>
      <c r="I101" s="136">
        <v>200</v>
      </c>
      <c r="J101" s="136">
        <v>200</v>
      </c>
      <c r="K101" s="136">
        <v>200</v>
      </c>
      <c r="L101" s="278"/>
      <c r="M101" s="278"/>
    </row>
    <row r="102" spans="1:17" s="129" customFormat="1" ht="18" customHeight="1" x14ac:dyDescent="0.2">
      <c r="A102" s="320" t="s">
        <v>74</v>
      </c>
      <c r="B102" s="273" t="s">
        <v>299</v>
      </c>
      <c r="C102" s="270" t="s">
        <v>115</v>
      </c>
      <c r="D102" s="137" t="s">
        <v>32</v>
      </c>
      <c r="E102" s="138">
        <f>E103</f>
        <v>5</v>
      </c>
      <c r="F102" s="138">
        <f t="shared" si="24"/>
        <v>25</v>
      </c>
      <c r="G102" s="138">
        <f t="shared" si="24"/>
        <v>5</v>
      </c>
      <c r="H102" s="138">
        <f t="shared" si="24"/>
        <v>5</v>
      </c>
      <c r="I102" s="138">
        <f t="shared" si="24"/>
        <v>5</v>
      </c>
      <c r="J102" s="138">
        <f t="shared" si="24"/>
        <v>5</v>
      </c>
      <c r="K102" s="138">
        <f t="shared" si="24"/>
        <v>5</v>
      </c>
      <c r="L102" s="277" t="s">
        <v>73</v>
      </c>
      <c r="M102" s="241"/>
    </row>
    <row r="103" spans="1:17" s="129" customFormat="1" ht="38.25" customHeight="1" x14ac:dyDescent="0.2">
      <c r="A103" s="320"/>
      <c r="B103" s="273"/>
      <c r="C103" s="272"/>
      <c r="D103" s="130" t="s">
        <v>88</v>
      </c>
      <c r="E103" s="136">
        <f>I103</f>
        <v>5</v>
      </c>
      <c r="F103" s="136">
        <f>G103+H103+I103+J103+K103</f>
        <v>25</v>
      </c>
      <c r="G103" s="136">
        <v>5</v>
      </c>
      <c r="H103" s="136">
        <v>5</v>
      </c>
      <c r="I103" s="136">
        <v>5</v>
      </c>
      <c r="J103" s="136">
        <v>5</v>
      </c>
      <c r="K103" s="136">
        <v>5</v>
      </c>
      <c r="L103" s="278"/>
      <c r="M103" s="261"/>
    </row>
    <row r="104" spans="1:17" s="129" customFormat="1" ht="18" customHeight="1" x14ac:dyDescent="0.2">
      <c r="A104" s="320" t="s">
        <v>75</v>
      </c>
      <c r="B104" s="273" t="s">
        <v>300</v>
      </c>
      <c r="C104" s="270" t="s">
        <v>115</v>
      </c>
      <c r="D104" s="137" t="s">
        <v>32</v>
      </c>
      <c r="E104" s="138">
        <f>E105</f>
        <v>200</v>
      </c>
      <c r="F104" s="138">
        <f t="shared" si="24"/>
        <v>1000</v>
      </c>
      <c r="G104" s="138">
        <f t="shared" si="24"/>
        <v>200</v>
      </c>
      <c r="H104" s="138">
        <f t="shared" si="24"/>
        <v>200</v>
      </c>
      <c r="I104" s="138">
        <f t="shared" si="24"/>
        <v>200</v>
      </c>
      <c r="J104" s="138">
        <f t="shared" si="24"/>
        <v>200</v>
      </c>
      <c r="K104" s="138">
        <f t="shared" si="24"/>
        <v>200</v>
      </c>
      <c r="L104" s="277" t="s">
        <v>73</v>
      </c>
      <c r="M104" s="277" t="s">
        <v>218</v>
      </c>
    </row>
    <row r="105" spans="1:17" s="129" customFormat="1" ht="50.25" customHeight="1" x14ac:dyDescent="0.2">
      <c r="A105" s="320"/>
      <c r="B105" s="273"/>
      <c r="C105" s="272"/>
      <c r="D105" s="130" t="s">
        <v>88</v>
      </c>
      <c r="E105" s="136">
        <f>I105</f>
        <v>200</v>
      </c>
      <c r="F105" s="136">
        <f>G105+H105+I105+J105+K105</f>
        <v>1000</v>
      </c>
      <c r="G105" s="136">
        <v>200</v>
      </c>
      <c r="H105" s="136">
        <v>200</v>
      </c>
      <c r="I105" s="136">
        <v>200</v>
      </c>
      <c r="J105" s="136">
        <v>200</v>
      </c>
      <c r="K105" s="136">
        <v>200</v>
      </c>
      <c r="L105" s="278"/>
      <c r="M105" s="278"/>
    </row>
    <row r="106" spans="1:17" s="129" customFormat="1" ht="18" customHeight="1" x14ac:dyDescent="0.2">
      <c r="A106" s="320" t="s">
        <v>76</v>
      </c>
      <c r="B106" s="273" t="s">
        <v>303</v>
      </c>
      <c r="C106" s="270" t="s">
        <v>115</v>
      </c>
      <c r="D106" s="137" t="s">
        <v>32</v>
      </c>
      <c r="E106" s="138">
        <f>E107</f>
        <v>200</v>
      </c>
      <c r="F106" s="138">
        <f t="shared" si="24"/>
        <v>1000</v>
      </c>
      <c r="G106" s="138">
        <f t="shared" si="24"/>
        <v>200</v>
      </c>
      <c r="H106" s="138">
        <f t="shared" si="24"/>
        <v>200</v>
      </c>
      <c r="I106" s="138">
        <f t="shared" si="24"/>
        <v>200</v>
      </c>
      <c r="J106" s="138">
        <f t="shared" si="24"/>
        <v>200</v>
      </c>
      <c r="K106" s="138">
        <f t="shared" si="24"/>
        <v>200</v>
      </c>
      <c r="L106" s="277" t="s">
        <v>73</v>
      </c>
      <c r="M106" s="277" t="s">
        <v>212</v>
      </c>
    </row>
    <row r="107" spans="1:17" s="129" customFormat="1" ht="55.5" customHeight="1" x14ac:dyDescent="0.2">
      <c r="A107" s="320"/>
      <c r="B107" s="273"/>
      <c r="C107" s="272"/>
      <c r="D107" s="130" t="s">
        <v>88</v>
      </c>
      <c r="E107" s="136">
        <f>I107</f>
        <v>200</v>
      </c>
      <c r="F107" s="136">
        <f>G107+H107+I107+J107+K107</f>
        <v>1000</v>
      </c>
      <c r="G107" s="136">
        <v>200</v>
      </c>
      <c r="H107" s="136">
        <v>200</v>
      </c>
      <c r="I107" s="136">
        <v>200</v>
      </c>
      <c r="J107" s="136">
        <v>200</v>
      </c>
      <c r="K107" s="136">
        <v>200</v>
      </c>
      <c r="L107" s="278"/>
      <c r="M107" s="278"/>
    </row>
    <row r="108" spans="1:17" s="129" customFormat="1" ht="19.5" customHeight="1" x14ac:dyDescent="0.2">
      <c r="A108" s="321" t="s">
        <v>77</v>
      </c>
      <c r="B108" s="273" t="s">
        <v>301</v>
      </c>
      <c r="C108" s="270" t="s">
        <v>115</v>
      </c>
      <c r="D108" s="137" t="s">
        <v>11</v>
      </c>
      <c r="E108" s="138">
        <f>E109</f>
        <v>300</v>
      </c>
      <c r="F108" s="138">
        <f t="shared" ref="F108:K110" si="25">F109</f>
        <v>1500</v>
      </c>
      <c r="G108" s="138">
        <f t="shared" si="25"/>
        <v>300</v>
      </c>
      <c r="H108" s="138">
        <f t="shared" si="25"/>
        <v>300</v>
      </c>
      <c r="I108" s="138">
        <f t="shared" si="25"/>
        <v>300</v>
      </c>
      <c r="J108" s="138">
        <f t="shared" si="25"/>
        <v>300</v>
      </c>
      <c r="K108" s="138">
        <f t="shared" si="25"/>
        <v>300</v>
      </c>
      <c r="L108" s="277" t="s">
        <v>73</v>
      </c>
      <c r="M108" s="277" t="s">
        <v>219</v>
      </c>
    </row>
    <row r="109" spans="1:17" s="129" customFormat="1" ht="81" customHeight="1" x14ac:dyDescent="0.2">
      <c r="A109" s="320"/>
      <c r="B109" s="273"/>
      <c r="C109" s="272"/>
      <c r="D109" s="130" t="s">
        <v>86</v>
      </c>
      <c r="E109" s="136">
        <f>I109</f>
        <v>300</v>
      </c>
      <c r="F109" s="136">
        <f>G109+H109+I109+J109+K109</f>
        <v>1500</v>
      </c>
      <c r="G109" s="136">
        <v>300</v>
      </c>
      <c r="H109" s="136">
        <v>300</v>
      </c>
      <c r="I109" s="136">
        <v>300</v>
      </c>
      <c r="J109" s="136">
        <v>300</v>
      </c>
      <c r="K109" s="136">
        <v>300</v>
      </c>
      <c r="L109" s="278"/>
      <c r="M109" s="278"/>
      <c r="Q109" s="143"/>
    </row>
    <row r="110" spans="1:17" s="129" customFormat="1" ht="19.5" customHeight="1" x14ac:dyDescent="0.2">
      <c r="A110" s="321" t="s">
        <v>119</v>
      </c>
      <c r="B110" s="273" t="s">
        <v>302</v>
      </c>
      <c r="C110" s="270" t="s">
        <v>115</v>
      </c>
      <c r="D110" s="137" t="s">
        <v>11</v>
      </c>
      <c r="E110" s="138">
        <f>E111</f>
        <v>90</v>
      </c>
      <c r="F110" s="138">
        <f t="shared" si="25"/>
        <v>450</v>
      </c>
      <c r="G110" s="138">
        <f t="shared" si="25"/>
        <v>90</v>
      </c>
      <c r="H110" s="138">
        <f t="shared" si="25"/>
        <v>90</v>
      </c>
      <c r="I110" s="138">
        <f t="shared" si="25"/>
        <v>90</v>
      </c>
      <c r="J110" s="138">
        <f t="shared" si="25"/>
        <v>90</v>
      </c>
      <c r="K110" s="138">
        <f t="shared" si="25"/>
        <v>90</v>
      </c>
      <c r="L110" s="277" t="s">
        <v>73</v>
      </c>
      <c r="M110" s="277" t="s">
        <v>206</v>
      </c>
    </row>
    <row r="111" spans="1:17" s="129" customFormat="1" ht="50.25" customHeight="1" x14ac:dyDescent="0.2">
      <c r="A111" s="320"/>
      <c r="B111" s="273"/>
      <c r="C111" s="272"/>
      <c r="D111" s="130" t="s">
        <v>86</v>
      </c>
      <c r="E111" s="136">
        <f>I111</f>
        <v>90</v>
      </c>
      <c r="F111" s="136">
        <f>G111+H111+I111+J111+K111</f>
        <v>450</v>
      </c>
      <c r="G111" s="136">
        <v>90</v>
      </c>
      <c r="H111" s="136">
        <v>90</v>
      </c>
      <c r="I111" s="136">
        <v>90</v>
      </c>
      <c r="J111" s="136">
        <v>90</v>
      </c>
      <c r="K111" s="136">
        <v>90</v>
      </c>
      <c r="L111" s="278"/>
      <c r="M111" s="278"/>
      <c r="Q111" s="143"/>
    </row>
    <row r="112" spans="1:17" ht="124.5" customHeight="1" x14ac:dyDescent="0.2">
      <c r="A112" s="14" t="s">
        <v>120</v>
      </c>
      <c r="B112" s="76" t="s">
        <v>210</v>
      </c>
      <c r="C112" s="30" t="s">
        <v>115</v>
      </c>
      <c r="D112" s="11" t="s">
        <v>89</v>
      </c>
      <c r="E112" s="322" t="s">
        <v>65</v>
      </c>
      <c r="F112" s="322"/>
      <c r="G112" s="322"/>
      <c r="H112" s="322"/>
      <c r="I112" s="322"/>
      <c r="J112" s="322"/>
      <c r="K112" s="322"/>
      <c r="L112" s="73" t="s">
        <v>73</v>
      </c>
      <c r="M112" s="179"/>
    </row>
    <row r="113" spans="1:20" ht="15.75" x14ac:dyDescent="0.2">
      <c r="A113" s="151" t="s">
        <v>36</v>
      </c>
      <c r="B113" s="151"/>
      <c r="C113" s="151"/>
      <c r="D113" s="31" t="s">
        <v>37</v>
      </c>
      <c r="E113" s="4">
        <f>G113</f>
        <v>7495.1</v>
      </c>
      <c r="F113" s="4">
        <f>SUM(G113:K113)</f>
        <v>32455.9</v>
      </c>
      <c r="G113" s="4">
        <f>G114</f>
        <v>7495.1</v>
      </c>
      <c r="H113" s="4">
        <f t="shared" ref="H113:K113" si="26">H114</f>
        <v>6240.2</v>
      </c>
      <c r="I113" s="4">
        <f t="shared" si="26"/>
        <v>6240.2</v>
      </c>
      <c r="J113" s="4">
        <f t="shared" si="26"/>
        <v>6240.2</v>
      </c>
      <c r="K113" s="4">
        <f t="shared" si="26"/>
        <v>6240.2</v>
      </c>
      <c r="L113" s="42"/>
      <c r="M113" s="180"/>
    </row>
    <row r="114" spans="1:20" ht="63.75" x14ac:dyDescent="0.2">
      <c r="A114" s="151"/>
      <c r="B114" s="151"/>
      <c r="C114" s="151"/>
      <c r="D114" s="33" t="s">
        <v>90</v>
      </c>
      <c r="E114" s="116">
        <f>G114</f>
        <v>7495.1</v>
      </c>
      <c r="F114" s="116">
        <f>SUM(G114:K114)</f>
        <v>32455.9</v>
      </c>
      <c r="G114" s="116">
        <f>G94</f>
        <v>7495.1</v>
      </c>
      <c r="H114" s="116">
        <f t="shared" ref="H114:K114" si="27">H94</f>
        <v>6240.2</v>
      </c>
      <c r="I114" s="116">
        <f t="shared" si="27"/>
        <v>6240.2</v>
      </c>
      <c r="J114" s="116">
        <f t="shared" si="27"/>
        <v>6240.2</v>
      </c>
      <c r="K114" s="116">
        <f t="shared" si="27"/>
        <v>6240.2</v>
      </c>
      <c r="L114" s="43"/>
      <c r="M114" s="43"/>
    </row>
    <row r="115" spans="1:20" ht="20.25" customHeight="1" x14ac:dyDescent="0.2">
      <c r="A115" s="302" t="s">
        <v>38</v>
      </c>
      <c r="B115" s="302"/>
      <c r="C115" s="302"/>
      <c r="D115" s="31" t="s">
        <v>37</v>
      </c>
      <c r="E115" s="4">
        <f>G115</f>
        <v>110197.01000000001</v>
      </c>
      <c r="F115" s="4">
        <f>SUM(G115:K115)</f>
        <v>582741.85</v>
      </c>
      <c r="G115" s="4">
        <f>G116+G117</f>
        <v>110197.01000000001</v>
      </c>
      <c r="H115" s="4">
        <f>H116+H117</f>
        <v>118136.20999999999</v>
      </c>
      <c r="I115" s="4">
        <f>I116+I117</f>
        <v>118136.20999999999</v>
      </c>
      <c r="J115" s="4">
        <f t="shared" ref="J115:K115" si="28">J116+J117</f>
        <v>118136.20999999999</v>
      </c>
      <c r="K115" s="4">
        <f t="shared" si="28"/>
        <v>118136.20999999999</v>
      </c>
      <c r="L115" s="44"/>
      <c r="M115" s="44"/>
    </row>
    <row r="116" spans="1:20" ht="71.25" customHeight="1" x14ac:dyDescent="0.2">
      <c r="A116" s="302"/>
      <c r="B116" s="302"/>
      <c r="C116" s="302"/>
      <c r="D116" s="33" t="s">
        <v>80</v>
      </c>
      <c r="E116" s="116">
        <f>G116</f>
        <v>110197.01000000001</v>
      </c>
      <c r="F116" s="116">
        <f>SUM(G116:K116)</f>
        <v>582741.85</v>
      </c>
      <c r="G116" s="116">
        <f>G52+G90+G114</f>
        <v>110197.01000000001</v>
      </c>
      <c r="H116" s="116">
        <f>H52+H90+H114</f>
        <v>118136.20999999999</v>
      </c>
      <c r="I116" s="116">
        <f>I52+I90+I114</f>
        <v>118136.20999999999</v>
      </c>
      <c r="J116" s="134">
        <f t="shared" ref="J116:K116" si="29">J52+J90+J114</f>
        <v>118136.20999999999</v>
      </c>
      <c r="K116" s="134">
        <f t="shared" si="29"/>
        <v>118136.20999999999</v>
      </c>
      <c r="L116" s="43"/>
      <c r="M116" s="43"/>
      <c r="N116" s="37"/>
      <c r="O116" s="37"/>
      <c r="P116" s="37"/>
      <c r="Q116" s="37"/>
      <c r="R116" s="37"/>
      <c r="S116" s="37"/>
      <c r="T116" s="37"/>
    </row>
    <row r="117" spans="1:20" ht="62.25" customHeight="1" x14ac:dyDescent="0.2">
      <c r="A117" s="302"/>
      <c r="B117" s="302"/>
      <c r="C117" s="302"/>
      <c r="D117" s="34" t="s">
        <v>12</v>
      </c>
      <c r="E117" s="51">
        <f>G117</f>
        <v>0</v>
      </c>
      <c r="F117" s="51">
        <f>SUM(G117:K117)</f>
        <v>0</v>
      </c>
      <c r="G117" s="51">
        <f>G54+G92</f>
        <v>0</v>
      </c>
      <c r="H117" s="51">
        <f>H54+H92</f>
        <v>0</v>
      </c>
      <c r="I117" s="51">
        <f>I54+I92</f>
        <v>0</v>
      </c>
      <c r="J117" s="51">
        <f>J54+J92</f>
        <v>0</v>
      </c>
      <c r="K117" s="51">
        <f>K54+K92</f>
        <v>0</v>
      </c>
      <c r="L117" s="35"/>
      <c r="M117" s="35"/>
    </row>
    <row r="118" spans="1:20" x14ac:dyDescent="0.2">
      <c r="A118" s="45"/>
      <c r="B118" s="8"/>
      <c r="C118" s="8"/>
      <c r="D118" s="8"/>
      <c r="E118" s="28"/>
      <c r="F118" s="28"/>
      <c r="G118" s="28"/>
      <c r="H118" s="28"/>
      <c r="I118" s="28"/>
      <c r="J118" s="28"/>
      <c r="K118" s="28"/>
      <c r="L118" s="8"/>
      <c r="M118" s="8"/>
      <c r="N118" s="8"/>
    </row>
  </sheetData>
  <mergeCells count="257">
    <mergeCell ref="C110:C111"/>
    <mergeCell ref="A65:A66"/>
    <mergeCell ref="B65:B66"/>
    <mergeCell ref="C65:C66"/>
    <mergeCell ref="L65:L66"/>
    <mergeCell ref="A104:A105"/>
    <mergeCell ref="B104:B105"/>
    <mergeCell ref="L104:L105"/>
    <mergeCell ref="B67:B68"/>
    <mergeCell ref="A94:A95"/>
    <mergeCell ref="A77:A78"/>
    <mergeCell ref="A71:A72"/>
    <mergeCell ref="C71:C72"/>
    <mergeCell ref="C73:C74"/>
    <mergeCell ref="C75:C76"/>
    <mergeCell ref="C96:C97"/>
    <mergeCell ref="C98:C99"/>
    <mergeCell ref="C100:C101"/>
    <mergeCell ref="B94:C95"/>
    <mergeCell ref="B79:B80"/>
    <mergeCell ref="A85:A86"/>
    <mergeCell ref="B85:B86"/>
    <mergeCell ref="C85:C86"/>
    <mergeCell ref="A106:A107"/>
    <mergeCell ref="L106:L107"/>
    <mergeCell ref="A89:C92"/>
    <mergeCell ref="A67:A68"/>
    <mergeCell ref="B73:B74"/>
    <mergeCell ref="L69:L70"/>
    <mergeCell ref="A108:A109"/>
    <mergeCell ref="B108:B109"/>
    <mergeCell ref="L108:L109"/>
    <mergeCell ref="C104:C105"/>
    <mergeCell ref="C106:C107"/>
    <mergeCell ref="C108:C109"/>
    <mergeCell ref="A87:A88"/>
    <mergeCell ref="B87:B88"/>
    <mergeCell ref="C87:C88"/>
    <mergeCell ref="L87:L88"/>
    <mergeCell ref="A100:A101"/>
    <mergeCell ref="B100:B101"/>
    <mergeCell ref="L100:L101"/>
    <mergeCell ref="A98:A99"/>
    <mergeCell ref="B98:B99"/>
    <mergeCell ref="L98:L99"/>
    <mergeCell ref="L85:L86"/>
    <mergeCell ref="B96:B97"/>
    <mergeCell ref="A69:A70"/>
    <mergeCell ref="A115:C117"/>
    <mergeCell ref="A12:A14"/>
    <mergeCell ref="A15:A16"/>
    <mergeCell ref="B15:B16"/>
    <mergeCell ref="A43:A44"/>
    <mergeCell ref="B43:B44"/>
    <mergeCell ref="A51:C54"/>
    <mergeCell ref="A113:C114"/>
    <mergeCell ref="A102:A103"/>
    <mergeCell ref="B102:B103"/>
    <mergeCell ref="A110:A111"/>
    <mergeCell ref="A75:A76"/>
    <mergeCell ref="B75:B76"/>
    <mergeCell ref="B56:C58"/>
    <mergeCell ref="A93:M93"/>
    <mergeCell ref="L34:L35"/>
    <mergeCell ref="E112:K112"/>
    <mergeCell ref="L52:L53"/>
    <mergeCell ref="L73:L74"/>
    <mergeCell ref="E57:E58"/>
    <mergeCell ref="F57:F58"/>
    <mergeCell ref="C102:C103"/>
    <mergeCell ref="B110:B111"/>
    <mergeCell ref="B106:B107"/>
    <mergeCell ref="A5:M5"/>
    <mergeCell ref="A6:M6"/>
    <mergeCell ref="E52:E53"/>
    <mergeCell ref="F52:F53"/>
    <mergeCell ref="G52:G53"/>
    <mergeCell ref="H52:H53"/>
    <mergeCell ref="I52:I53"/>
    <mergeCell ref="J52:J53"/>
    <mergeCell ref="B12:C14"/>
    <mergeCell ref="M8:M9"/>
    <mergeCell ref="A34:A35"/>
    <mergeCell ref="B34:B35"/>
    <mergeCell ref="M30:M31"/>
    <mergeCell ref="M34:M35"/>
    <mergeCell ref="M36:M37"/>
    <mergeCell ref="M40:M42"/>
    <mergeCell ref="M43:M44"/>
    <mergeCell ref="M48:M50"/>
    <mergeCell ref="L15:L16"/>
    <mergeCell ref="A17:A19"/>
    <mergeCell ref="B17:B19"/>
    <mergeCell ref="L40:L42"/>
    <mergeCell ref="A40:A42"/>
    <mergeCell ref="M52:M53"/>
    <mergeCell ref="A96:A97"/>
    <mergeCell ref="M32:M33"/>
    <mergeCell ref="L17:L19"/>
    <mergeCell ref="L32:L33"/>
    <mergeCell ref="L24:L25"/>
    <mergeCell ref="M24:M25"/>
    <mergeCell ref="L22:L23"/>
    <mergeCell ref="A20:A21"/>
    <mergeCell ref="A32:A33"/>
    <mergeCell ref="A38:A39"/>
    <mergeCell ref="A24:A25"/>
    <mergeCell ref="A22:A23"/>
    <mergeCell ref="C30:C31"/>
    <mergeCell ref="C32:C33"/>
    <mergeCell ref="C34:C35"/>
    <mergeCell ref="C36:C37"/>
    <mergeCell ref="M26:M27"/>
    <mergeCell ref="M28:M29"/>
    <mergeCell ref="A28:A29"/>
    <mergeCell ref="B28:B29"/>
    <mergeCell ref="L28:L29"/>
    <mergeCell ref="A30:A31"/>
    <mergeCell ref="B30:B31"/>
    <mergeCell ref="M38:M39"/>
    <mergeCell ref="A26:A27"/>
    <mergeCell ref="A1:M1"/>
    <mergeCell ref="A2:M2"/>
    <mergeCell ref="A3:M3"/>
    <mergeCell ref="D52:D53"/>
    <mergeCell ref="B26:B27"/>
    <mergeCell ref="L26:L27"/>
    <mergeCell ref="L36:L37"/>
    <mergeCell ref="K52:K53"/>
    <mergeCell ref="L8:L9"/>
    <mergeCell ref="C8:C9"/>
    <mergeCell ref="A11:M11"/>
    <mergeCell ref="F8:F9"/>
    <mergeCell ref="G8:K8"/>
    <mergeCell ref="A8:A9"/>
    <mergeCell ref="B8:B9"/>
    <mergeCell ref="D8:D9"/>
    <mergeCell ref="A36:A37"/>
    <mergeCell ref="B36:B37"/>
    <mergeCell ref="B40:C42"/>
    <mergeCell ref="C20:C21"/>
    <mergeCell ref="C22:C23"/>
    <mergeCell ref="B24:B25"/>
    <mergeCell ref="B22:B23"/>
    <mergeCell ref="C24:C25"/>
    <mergeCell ref="C26:C27"/>
    <mergeCell ref="C28:C29"/>
    <mergeCell ref="K57:K58"/>
    <mergeCell ref="L30:L31"/>
    <mergeCell ref="L38:L39"/>
    <mergeCell ref="G57:G58"/>
    <mergeCell ref="D90:D91"/>
    <mergeCell ref="E90:E91"/>
    <mergeCell ref="F90:F91"/>
    <mergeCell ref="C77:C78"/>
    <mergeCell ref="C63:C64"/>
    <mergeCell ref="C61:C62"/>
    <mergeCell ref="D57:D58"/>
    <mergeCell ref="H57:H58"/>
    <mergeCell ref="C48:C50"/>
    <mergeCell ref="A55:M55"/>
    <mergeCell ref="B69:B70"/>
    <mergeCell ref="L57:L58"/>
    <mergeCell ref="L71:L72"/>
    <mergeCell ref="A73:A74"/>
    <mergeCell ref="M57:M58"/>
    <mergeCell ref="A48:A50"/>
    <mergeCell ref="B48:B50"/>
    <mergeCell ref="L110:L111"/>
    <mergeCell ref="M104:M105"/>
    <mergeCell ref="M59:M60"/>
    <mergeCell ref="M67:M68"/>
    <mergeCell ref="E8:E9"/>
    <mergeCell ref="B32:B33"/>
    <mergeCell ref="L12:L14"/>
    <mergeCell ref="L48:L50"/>
    <mergeCell ref="L43:L44"/>
    <mergeCell ref="M15:M16"/>
    <mergeCell ref="M17:M19"/>
    <mergeCell ref="M12:M14"/>
    <mergeCell ref="C43:C44"/>
    <mergeCell ref="B38:B39"/>
    <mergeCell ref="C38:C39"/>
    <mergeCell ref="M22:M23"/>
    <mergeCell ref="B20:B21"/>
    <mergeCell ref="L20:L21"/>
    <mergeCell ref="M20:M21"/>
    <mergeCell ref="C15:C16"/>
    <mergeCell ref="C17:C19"/>
    <mergeCell ref="M110:M111"/>
    <mergeCell ref="M85:M86"/>
    <mergeCell ref="M69:M70"/>
    <mergeCell ref="M112:M113"/>
    <mergeCell ref="M100:M101"/>
    <mergeCell ref="M98:M99"/>
    <mergeCell ref="M96:M97"/>
    <mergeCell ref="M106:M107"/>
    <mergeCell ref="I57:I58"/>
    <mergeCell ref="J57:J58"/>
    <mergeCell ref="G90:G91"/>
    <mergeCell ref="H90:H91"/>
    <mergeCell ref="I90:I91"/>
    <mergeCell ref="J90:J91"/>
    <mergeCell ref="K90:K91"/>
    <mergeCell ref="L90:L91"/>
    <mergeCell ref="M108:M109"/>
    <mergeCell ref="M79:M80"/>
    <mergeCell ref="M77:M78"/>
    <mergeCell ref="M87:M88"/>
    <mergeCell ref="M81:M82"/>
    <mergeCell ref="L83:L84"/>
    <mergeCell ref="M83:M84"/>
    <mergeCell ref="M94:M95"/>
    <mergeCell ref="L59:L60"/>
    <mergeCell ref="L102:L103"/>
    <mergeCell ref="L67:L68"/>
    <mergeCell ref="M75:M76"/>
    <mergeCell ref="M102:M103"/>
    <mergeCell ref="L94:L95"/>
    <mergeCell ref="M90:M91"/>
    <mergeCell ref="M65:M66"/>
    <mergeCell ref="L63:L64"/>
    <mergeCell ref="M63:M64"/>
    <mergeCell ref="L45:L47"/>
    <mergeCell ref="M45:M47"/>
    <mergeCell ref="L61:L62"/>
    <mergeCell ref="M61:M62"/>
    <mergeCell ref="L75:L76"/>
    <mergeCell ref="L77:L78"/>
    <mergeCell ref="L79:L80"/>
    <mergeCell ref="L81:L82"/>
    <mergeCell ref="L96:L97"/>
    <mergeCell ref="M71:M72"/>
    <mergeCell ref="M73:M74"/>
    <mergeCell ref="B45:B47"/>
    <mergeCell ref="C45:C47"/>
    <mergeCell ref="B77:B78"/>
    <mergeCell ref="A81:A82"/>
    <mergeCell ref="B81:B82"/>
    <mergeCell ref="C81:C82"/>
    <mergeCell ref="A83:A84"/>
    <mergeCell ref="B83:B84"/>
    <mergeCell ref="C83:C84"/>
    <mergeCell ref="C79:C80"/>
    <mergeCell ref="A79:A80"/>
    <mergeCell ref="C59:C60"/>
    <mergeCell ref="C67:C68"/>
    <mergeCell ref="C69:C70"/>
    <mergeCell ref="A56:A58"/>
    <mergeCell ref="B71:B72"/>
    <mergeCell ref="A63:A64"/>
    <mergeCell ref="B63:B64"/>
    <mergeCell ref="A61:A62"/>
    <mergeCell ref="B61:B62"/>
    <mergeCell ref="A59:A60"/>
    <mergeCell ref="B59:B60"/>
    <mergeCell ref="A45:A47"/>
  </mergeCells>
  <pageMargins left="0.51181102362204722" right="0.51181102362204722" top="0.74803149606299213" bottom="0.74803149606299213" header="0.31496062992125984" footer="0.31496062992125984"/>
  <pageSetup paperSize="9" scale="66" fitToHeight="0" orientation="landscape" r:id="rId1"/>
  <rowBreaks count="6" manualBreakCount="6">
    <brk id="19" max="12" man="1"/>
    <brk id="33" max="12" man="1"/>
    <brk id="50" max="12" man="1"/>
    <brk id="66" max="12" man="1"/>
    <brk id="82" max="12" man="1"/>
    <brk id="102"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K27"/>
  <sheetViews>
    <sheetView view="pageBreakPreview" zoomScale="30" zoomScaleNormal="100" zoomScaleSheetLayoutView="30" workbookViewId="0">
      <selection activeCell="B24" sqref="B24"/>
    </sheetView>
  </sheetViews>
  <sheetFormatPr defaultRowHeight="14.25" x14ac:dyDescent="0.2"/>
  <cols>
    <col min="1" max="1" width="9.140625" style="64"/>
    <col min="2" max="2" width="30.42578125" style="5" customWidth="1"/>
    <col min="3" max="5" width="9.140625" style="5"/>
    <col min="6" max="6" width="39.85546875" style="5" customWidth="1"/>
    <col min="7" max="7" width="13.42578125" style="5" customWidth="1"/>
    <col min="8" max="8" width="15" style="25" customWidth="1"/>
    <col min="9" max="16384" width="9.140625" style="5"/>
  </cols>
  <sheetData>
    <row r="1" spans="1:11" x14ac:dyDescent="0.2">
      <c r="A1" s="167" t="s">
        <v>147</v>
      </c>
      <c r="B1" s="167"/>
      <c r="C1" s="167"/>
      <c r="D1" s="167"/>
      <c r="E1" s="167"/>
      <c r="F1" s="167"/>
      <c r="G1" s="167"/>
      <c r="H1" s="167"/>
    </row>
    <row r="2" spans="1:11" x14ac:dyDescent="0.2">
      <c r="A2" s="168" t="s">
        <v>125</v>
      </c>
      <c r="B2" s="168"/>
      <c r="C2" s="168"/>
      <c r="D2" s="168"/>
      <c r="E2" s="168"/>
      <c r="F2" s="168"/>
      <c r="G2" s="168"/>
      <c r="H2" s="168"/>
    </row>
    <row r="3" spans="1:11" ht="15" x14ac:dyDescent="0.2">
      <c r="A3" s="167" t="s">
        <v>113</v>
      </c>
      <c r="B3" s="167"/>
      <c r="C3" s="167"/>
      <c r="D3" s="167"/>
      <c r="E3" s="167"/>
      <c r="F3" s="167"/>
      <c r="G3" s="167"/>
      <c r="H3" s="167"/>
    </row>
    <row r="4" spans="1:11" ht="15" x14ac:dyDescent="0.2">
      <c r="A4" s="58"/>
    </row>
    <row r="5" spans="1:11" x14ac:dyDescent="0.2">
      <c r="A5" s="175" t="s">
        <v>49</v>
      </c>
      <c r="B5" s="175"/>
      <c r="C5" s="175"/>
      <c r="D5" s="175"/>
      <c r="E5" s="175"/>
      <c r="F5" s="175"/>
      <c r="G5" s="175"/>
      <c r="H5" s="175"/>
    </row>
    <row r="6" spans="1:11" ht="40.5" customHeight="1" x14ac:dyDescent="0.2">
      <c r="A6" s="337" t="s">
        <v>129</v>
      </c>
      <c r="B6" s="337"/>
      <c r="C6" s="337"/>
      <c r="D6" s="337"/>
      <c r="E6" s="337"/>
      <c r="F6" s="337"/>
      <c r="G6" s="337"/>
      <c r="H6" s="337"/>
    </row>
    <row r="7" spans="1:11" ht="38.25" x14ac:dyDescent="0.2">
      <c r="A7" s="59" t="s">
        <v>50</v>
      </c>
      <c r="B7" s="31" t="s">
        <v>51</v>
      </c>
      <c r="C7" s="336" t="s">
        <v>52</v>
      </c>
      <c r="D7" s="336"/>
      <c r="E7" s="336"/>
      <c r="F7" s="336"/>
      <c r="G7" s="31" t="s">
        <v>1</v>
      </c>
      <c r="H7" s="103" t="s">
        <v>53</v>
      </c>
    </row>
    <row r="8" spans="1:11" ht="23.25" customHeight="1" x14ac:dyDescent="0.2">
      <c r="A8" s="181" t="s">
        <v>58</v>
      </c>
      <c r="B8" s="182"/>
      <c r="C8" s="182"/>
      <c r="D8" s="182"/>
      <c r="E8" s="182"/>
      <c r="F8" s="182"/>
      <c r="G8" s="182"/>
      <c r="H8" s="182"/>
    </row>
    <row r="9" spans="1:11" ht="108.75" customHeight="1" x14ac:dyDescent="0.2">
      <c r="A9" s="85" t="s">
        <v>33</v>
      </c>
      <c r="B9" s="10" t="s">
        <v>174</v>
      </c>
      <c r="C9" s="335" t="s">
        <v>98</v>
      </c>
      <c r="D9" s="335"/>
      <c r="E9" s="335"/>
      <c r="F9" s="335"/>
      <c r="G9" s="78" t="s">
        <v>183</v>
      </c>
      <c r="H9" s="87">
        <f>'Прил 2 Планируемые результаты'!E12</f>
        <v>38.5</v>
      </c>
    </row>
    <row r="10" spans="1:11" ht="71.25" customHeight="1" x14ac:dyDescent="0.2">
      <c r="A10" s="85" t="s">
        <v>34</v>
      </c>
      <c r="B10" s="10" t="s">
        <v>152</v>
      </c>
      <c r="C10" s="335" t="s">
        <v>101</v>
      </c>
      <c r="D10" s="335"/>
      <c r="E10" s="335"/>
      <c r="F10" s="335"/>
      <c r="G10" s="78" t="s">
        <v>184</v>
      </c>
      <c r="H10" s="97">
        <f>'Прил 2 Планируемые результаты'!E13</f>
        <v>24150</v>
      </c>
    </row>
    <row r="11" spans="1:11" ht="99" customHeight="1" x14ac:dyDescent="0.2">
      <c r="A11" s="85" t="s">
        <v>35</v>
      </c>
      <c r="B11" s="81" t="s">
        <v>154</v>
      </c>
      <c r="C11" s="335" t="s">
        <v>100</v>
      </c>
      <c r="D11" s="335"/>
      <c r="E11" s="335"/>
      <c r="F11" s="335"/>
      <c r="G11" s="78" t="s">
        <v>183</v>
      </c>
      <c r="H11" s="87">
        <f>'Прил 2 Планируемые результаты'!E14</f>
        <v>77</v>
      </c>
    </row>
    <row r="12" spans="1:11" ht="124.5" customHeight="1" x14ac:dyDescent="0.2">
      <c r="A12" s="85" t="s">
        <v>74</v>
      </c>
      <c r="B12" s="77" t="s">
        <v>151</v>
      </c>
      <c r="C12" s="335" t="s">
        <v>182</v>
      </c>
      <c r="D12" s="335"/>
      <c r="E12" s="335"/>
      <c r="F12" s="335"/>
      <c r="G12" s="78" t="s">
        <v>183</v>
      </c>
      <c r="H12" s="87">
        <f>'Прил 2 Планируемые результаты'!E15</f>
        <v>21</v>
      </c>
    </row>
    <row r="13" spans="1:11" ht="168" customHeight="1" x14ac:dyDescent="0.2">
      <c r="A13" s="85" t="s">
        <v>75</v>
      </c>
      <c r="B13" s="77" t="s">
        <v>155</v>
      </c>
      <c r="C13" s="335" t="s">
        <v>99</v>
      </c>
      <c r="D13" s="335"/>
      <c r="E13" s="335"/>
      <c r="F13" s="335"/>
      <c r="G13" s="78" t="s">
        <v>183</v>
      </c>
      <c r="H13" s="87">
        <f>'Прил 2 Планируемые результаты'!E16</f>
        <v>30</v>
      </c>
    </row>
    <row r="14" spans="1:11" ht="187.5" customHeight="1" x14ac:dyDescent="0.2">
      <c r="A14" s="85" t="s">
        <v>76</v>
      </c>
      <c r="B14" s="77" t="s">
        <v>156</v>
      </c>
      <c r="C14" s="335" t="s">
        <v>100</v>
      </c>
      <c r="D14" s="335"/>
      <c r="E14" s="335"/>
      <c r="F14" s="335"/>
      <c r="G14" s="78" t="s">
        <v>183</v>
      </c>
      <c r="H14" s="87">
        <f>'Прил 2 Планируемые результаты'!E17</f>
        <v>50</v>
      </c>
    </row>
    <row r="15" spans="1:11" ht="80.25" customHeight="1" x14ac:dyDescent="0.2">
      <c r="A15" s="85" t="s">
        <v>77</v>
      </c>
      <c r="B15" s="75" t="s">
        <v>157</v>
      </c>
      <c r="C15" s="335" t="s">
        <v>176</v>
      </c>
      <c r="D15" s="335"/>
      <c r="E15" s="335"/>
      <c r="F15" s="335"/>
      <c r="G15" s="78" t="s">
        <v>185</v>
      </c>
      <c r="H15" s="87">
        <f>'Прил 2 Планируемые результаты'!E18</f>
        <v>0.9</v>
      </c>
      <c r="K15" s="102"/>
    </row>
    <row r="16" spans="1:11" ht="80.25" customHeight="1" x14ac:dyDescent="0.2">
      <c r="A16" s="85" t="s">
        <v>119</v>
      </c>
      <c r="B16" s="77" t="s">
        <v>158</v>
      </c>
      <c r="C16" s="335" t="s">
        <v>180</v>
      </c>
      <c r="D16" s="335"/>
      <c r="E16" s="335"/>
      <c r="F16" s="335"/>
      <c r="G16" s="78" t="s">
        <v>183</v>
      </c>
      <c r="H16" s="87">
        <f>'Прил 2 Планируемые результаты'!E19</f>
        <v>0.8</v>
      </c>
    </row>
    <row r="17" spans="1:8" ht="45.75" customHeight="1" x14ac:dyDescent="0.2">
      <c r="A17" s="85" t="s">
        <v>120</v>
      </c>
      <c r="B17" s="77" t="s">
        <v>159</v>
      </c>
      <c r="C17" s="335" t="s">
        <v>181</v>
      </c>
      <c r="D17" s="335"/>
      <c r="E17" s="335"/>
      <c r="F17" s="335"/>
      <c r="G17" s="78" t="s">
        <v>1</v>
      </c>
      <c r="H17" s="97">
        <f>'Прил 2 Планируемые результаты'!E20</f>
        <v>1</v>
      </c>
    </row>
    <row r="18" spans="1:8" ht="45" customHeight="1" x14ac:dyDescent="0.2">
      <c r="A18" s="85" t="s">
        <v>168</v>
      </c>
      <c r="B18" s="91" t="s">
        <v>160</v>
      </c>
      <c r="C18" s="335" t="s">
        <v>181</v>
      </c>
      <c r="D18" s="335"/>
      <c r="E18" s="335"/>
      <c r="F18" s="335"/>
      <c r="G18" s="78" t="s">
        <v>1</v>
      </c>
      <c r="H18" s="97">
        <f>'Прил 2 Планируемые результаты'!E21</f>
        <v>0</v>
      </c>
    </row>
    <row r="19" spans="1:8" ht="60.75" customHeight="1" x14ac:dyDescent="0.2">
      <c r="A19" s="85" t="s">
        <v>169</v>
      </c>
      <c r="B19" s="76" t="s">
        <v>161</v>
      </c>
      <c r="C19" s="335" t="s">
        <v>181</v>
      </c>
      <c r="D19" s="335"/>
      <c r="E19" s="335"/>
      <c r="F19" s="335"/>
      <c r="G19" s="78" t="s">
        <v>1</v>
      </c>
      <c r="H19" s="97">
        <f>'Прил 2 Планируемые результаты'!E22</f>
        <v>1</v>
      </c>
    </row>
    <row r="20" spans="1:8" ht="52.5" customHeight="1" x14ac:dyDescent="0.2">
      <c r="A20" s="85" t="s">
        <v>170</v>
      </c>
      <c r="B20" s="89" t="s">
        <v>162</v>
      </c>
      <c r="C20" s="335" t="s">
        <v>181</v>
      </c>
      <c r="D20" s="335"/>
      <c r="E20" s="335"/>
      <c r="F20" s="335"/>
      <c r="G20" s="78" t="s">
        <v>1</v>
      </c>
      <c r="H20" s="97">
        <f>'Прил 2 Планируемые результаты'!E23</f>
        <v>1</v>
      </c>
    </row>
    <row r="21" spans="1:8" ht="168" customHeight="1" x14ac:dyDescent="0.2">
      <c r="A21" s="85" t="s">
        <v>171</v>
      </c>
      <c r="B21" s="89" t="s">
        <v>163</v>
      </c>
      <c r="C21" s="335" t="s">
        <v>178</v>
      </c>
      <c r="D21" s="335"/>
      <c r="E21" s="335"/>
      <c r="F21" s="335"/>
      <c r="G21" s="78" t="s">
        <v>1</v>
      </c>
      <c r="H21" s="97">
        <f>'Прил 2 Планируемые результаты'!E24</f>
        <v>1</v>
      </c>
    </row>
    <row r="22" spans="1:8" ht="201" customHeight="1" x14ac:dyDescent="0.2">
      <c r="A22" s="85" t="s">
        <v>172</v>
      </c>
      <c r="B22" s="89" t="s">
        <v>164</v>
      </c>
      <c r="C22" s="335" t="s">
        <v>179</v>
      </c>
      <c r="D22" s="335"/>
      <c r="E22" s="335"/>
      <c r="F22" s="335"/>
      <c r="G22" s="78" t="s">
        <v>183</v>
      </c>
      <c r="H22" s="87">
        <f>'Прил 2 Планируемые результаты'!E25</f>
        <v>8</v>
      </c>
    </row>
    <row r="23" spans="1:8" ht="105.75" customHeight="1" x14ac:dyDescent="0.2">
      <c r="A23" s="85" t="s">
        <v>173</v>
      </c>
      <c r="B23" s="135" t="s">
        <v>165</v>
      </c>
      <c r="C23" s="335" t="s">
        <v>177</v>
      </c>
      <c r="D23" s="335"/>
      <c r="E23" s="335"/>
      <c r="F23" s="335"/>
      <c r="G23" s="132" t="s">
        <v>183</v>
      </c>
      <c r="H23" s="87">
        <f>'Прил 2 Планируемые результаты'!E26</f>
        <v>34</v>
      </c>
    </row>
    <row r="24" spans="1:8" ht="98.25" customHeight="1" x14ac:dyDescent="0.2">
      <c r="A24" s="85" t="s">
        <v>268</v>
      </c>
      <c r="B24" s="89" t="s">
        <v>269</v>
      </c>
      <c r="C24" s="335" t="s">
        <v>270</v>
      </c>
      <c r="D24" s="335"/>
      <c r="E24" s="335"/>
      <c r="F24" s="335"/>
      <c r="G24" s="78" t="s">
        <v>183</v>
      </c>
      <c r="H24" s="87">
        <f>'Прил 2 Планируемые результаты'!E27</f>
        <v>21</v>
      </c>
    </row>
    <row r="25" spans="1:8" ht="26.25" customHeight="1" x14ac:dyDescent="0.2">
      <c r="A25" s="171" t="s">
        <v>81</v>
      </c>
      <c r="B25" s="172"/>
      <c r="C25" s="172"/>
      <c r="D25" s="172"/>
      <c r="E25" s="172"/>
      <c r="F25" s="172"/>
      <c r="G25" s="172"/>
      <c r="H25" s="172"/>
    </row>
    <row r="26" spans="1:8" ht="189" customHeight="1" x14ac:dyDescent="0.2">
      <c r="A26" s="96" t="s">
        <v>33</v>
      </c>
      <c r="B26" s="81" t="s">
        <v>166</v>
      </c>
      <c r="C26" s="338" t="s">
        <v>97</v>
      </c>
      <c r="D26" s="339"/>
      <c r="E26" s="339"/>
      <c r="F26" s="340"/>
      <c r="G26" s="78" t="s">
        <v>183</v>
      </c>
      <c r="H26" s="97">
        <f>'Прил 2 Планируемые результаты'!E29</f>
        <v>100</v>
      </c>
    </row>
    <row r="27" spans="1:8" ht="176.25" customHeight="1" x14ac:dyDescent="0.2">
      <c r="A27" s="96" t="s">
        <v>34</v>
      </c>
      <c r="B27" s="81" t="s">
        <v>106</v>
      </c>
      <c r="C27" s="341" t="s">
        <v>102</v>
      </c>
      <c r="D27" s="342"/>
      <c r="E27" s="342"/>
      <c r="F27" s="343"/>
      <c r="G27" s="78" t="s">
        <v>183</v>
      </c>
      <c r="H27" s="97">
        <f>'Прил 2 Планируемые результаты'!E30</f>
        <v>100</v>
      </c>
    </row>
  </sheetData>
  <mergeCells count="26">
    <mergeCell ref="A25:H25"/>
    <mergeCell ref="C19:F19"/>
    <mergeCell ref="C22:F22"/>
    <mergeCell ref="C26:F26"/>
    <mergeCell ref="C27:F27"/>
    <mergeCell ref="C20:F20"/>
    <mergeCell ref="C24:F24"/>
    <mergeCell ref="C23:F23"/>
    <mergeCell ref="A1:H1"/>
    <mergeCell ref="A2:H2"/>
    <mergeCell ref="A3:H3"/>
    <mergeCell ref="A5:H5"/>
    <mergeCell ref="A6:H6"/>
    <mergeCell ref="A8:H8"/>
    <mergeCell ref="C7:F7"/>
    <mergeCell ref="C9:F9"/>
    <mergeCell ref="C10:F10"/>
    <mergeCell ref="C13:F13"/>
    <mergeCell ref="C18:F18"/>
    <mergeCell ref="C21:F21"/>
    <mergeCell ref="C14:F14"/>
    <mergeCell ref="C11:F11"/>
    <mergeCell ref="C12:F12"/>
    <mergeCell ref="C15:F15"/>
    <mergeCell ref="C17:F17"/>
    <mergeCell ref="C16:F16"/>
  </mergeCells>
  <pageMargins left="0.70866141732283472" right="0.51181102362204722" top="0.74803149606299213" bottom="0.74803149606299213" header="0.31496062992125984" footer="0.31496062992125984"/>
  <pageSetup paperSize="9" scale="98" fitToHeight="0" orientation="landscape" r:id="rId1"/>
  <rowBreaks count="4" manualBreakCount="4">
    <brk id="11" max="16383" man="1"/>
    <brk id="14" max="16383" man="1"/>
    <brk id="20" max="7" man="1"/>
    <brk id="2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Паспорт программы Прил 1</vt:lpstr>
      <vt:lpstr>Прил 2 Планируемые результаты</vt:lpstr>
      <vt:lpstr>Прил 3 Паспорт подпр СоЗд усл 1</vt:lpstr>
      <vt:lpstr>Прил 4 пасп подпр СШ 2</vt:lpstr>
      <vt:lpstr>Прил 5 пасп подпр Обесп 3</vt:lpstr>
      <vt:lpstr>Прил 6 Обоснов фин ресурсов</vt:lpstr>
      <vt:lpstr>Прил 7 Перечень мероприятий</vt:lpstr>
      <vt:lpstr>Прил 8 методика расчета</vt:lpstr>
      <vt:lpstr>'Паспорт программы Прил 1'!Область_печати</vt:lpstr>
      <vt:lpstr>'Прил 2 Планируемые результаты'!Область_печати</vt:lpstr>
      <vt:lpstr>'Прил 6 Обоснов фин ресурсов'!Область_печати</vt:lpstr>
      <vt:lpstr>'Прил 7 Перечень мероприятий'!Область_печати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2018-04-19T13:10:25Z</dcterms:modified>
</cp:coreProperties>
</file>