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2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3"/>
  <c r="G11" l="1"/>
  <c r="E11"/>
  <c r="F25"/>
  <c r="F24" s="1"/>
  <c r="D25"/>
  <c r="D24" s="1"/>
  <c r="C25"/>
  <c r="C24" s="1"/>
  <c r="F17"/>
  <c r="D17"/>
  <c r="C17"/>
  <c r="F12"/>
  <c r="F9"/>
  <c r="F7"/>
  <c r="G31"/>
  <c r="G30"/>
  <c r="G28"/>
  <c r="G27"/>
  <c r="G26"/>
  <c r="G23"/>
  <c r="G22"/>
  <c r="G21"/>
  <c r="G20"/>
  <c r="G19"/>
  <c r="G18"/>
  <c r="G16"/>
  <c r="G15"/>
  <c r="G14"/>
  <c r="G13"/>
  <c r="G10"/>
  <c r="G8"/>
  <c r="E29"/>
  <c r="E28"/>
  <c r="E27"/>
  <c r="E26"/>
  <c r="E23"/>
  <c r="E21"/>
  <c r="E20"/>
  <c r="E19"/>
  <c r="E18"/>
  <c r="E15"/>
  <c r="E14"/>
  <c r="E13"/>
  <c r="E10"/>
  <c r="E8"/>
  <c r="D7"/>
  <c r="C7"/>
  <c r="C12"/>
  <c r="D9"/>
  <c r="C9"/>
  <c r="G9" l="1"/>
  <c r="D6"/>
  <c r="D5" s="1"/>
  <c r="D4" s="1"/>
  <c r="E7"/>
  <c r="G12"/>
  <c r="F6"/>
  <c r="F5" s="1"/>
  <c r="F4" s="1"/>
  <c r="G7"/>
  <c r="G24"/>
  <c r="C6"/>
  <c r="C5" s="1"/>
  <c r="C4" s="1"/>
  <c r="G25"/>
  <c r="E25"/>
  <c r="E9"/>
  <c r="E12"/>
  <c r="E24"/>
  <c r="E17"/>
  <c r="G17"/>
  <c r="G4" l="1"/>
  <c r="E4"/>
  <c r="E5"/>
  <c r="G5"/>
  <c r="E6"/>
  <c r="G6"/>
</calcChain>
</file>

<file path=xl/sharedStrings.xml><?xml version="1.0" encoding="utf-8"?>
<sst xmlns="http://schemas.openxmlformats.org/spreadsheetml/2006/main" count="61" uniqueCount="61">
  <si>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</si>
  <si>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</si>
  <si>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</si>
  <si>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</si>
  <si>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</si>
  <si>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</si>
  <si>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</si>
  <si>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</si>
  <si>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</si>
  <si>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</si>
  <si>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</si>
  <si>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</si>
  <si>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</si>
  <si>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</si>
  <si>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</si>
  <si>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</si>
  <si>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</si>
  <si>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</si>
  <si>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</si>
  <si>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</si>
  <si>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</si>
  <si>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</si>
  <si>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</si>
  <si>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</si>
  <si>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</si>
  <si>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</si>
  <si>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</si>
  <si>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</si>
  <si>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</si>
  <si>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</si>
  <si>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</si>
  <si>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</si>
  <si>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</si>
  <si>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</si>
  <si>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</si>
  <si>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</si>
  <si>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</si>
  <si>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</si>
  <si>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</si>
  <si>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</si>
  <si>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2 02 10000 00 0000 151</t>
  </si>
  <si>
    <t>Дотации бюджетам бюджетной системы Российской Федерации</t>
  </si>
  <si>
    <t>2 02 20000 00 0000 151</t>
  </si>
  <si>
    <t>Субсидии бюджетам бюджетной системы Российской Федерации (межбюджетные субсидии)</t>
  </si>
  <si>
    <t>2 02 30000 00 0000 151</t>
  </si>
  <si>
    <t>Субвенции бюджетам бюджетной системы Российской Федерации</t>
  </si>
  <si>
    <t>2 02 40000 00 0000 151</t>
  </si>
  <si>
    <t>Иные межбюджетные трансферты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</si>
  <si>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</si>
  <si>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</si>
  <si>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</si>
  <si>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</si>
  <si>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</si>
  <si>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</si>
  <si>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</si>
  <si>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</si>
  <si>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r>
      <t xml:space="preserve">Cведения об исполнении бюджета Рузского городского округа Московской области по доходам в разрезе видов доходов в сравнении с запланированными значениями на 2019 год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01.04.2020</t>
    </r>
    <r>
      <rPr>
        <b/>
        <sz val="11"/>
        <rFont val="Times New Roman"/>
        <family val="1"/>
        <charset val="204"/>
      </rPr>
      <t>)</t>
    </r>
  </si>
  <si>
    <r>
      <t xml:space="preserve">План по решению о бюджете на </t>
    </r>
    <r>
      <rPr>
        <i/>
        <sz val="9"/>
        <color theme="0" tint="-0.499984740745262"/>
        <rFont val="Times New Roman"/>
        <family val="1"/>
        <charset val="204"/>
      </rPr>
      <t>2020 год</t>
    </r>
    <r>
      <rPr>
        <sz val="9"/>
        <color rgb="FF000000"/>
        <rFont val="Times New Roman"/>
        <family val="1"/>
        <charset val="204"/>
      </rPr>
      <t>, 
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</si>
  <si>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01.04.2020</t>
    </r>
    <r>
      <rPr>
        <sz val="9"/>
        <color rgb="FF000000"/>
        <rFont val="Times New Roman"/>
        <family val="1"/>
        <charset val="204"/>
      </rPr>
      <t>, 
тыс. руб.</t>
    </r>
  </si>
  <si>
    <r>
      <t xml:space="preserve">% исполнение годового плана по состоянию на </t>
    </r>
    <r>
      <rPr>
        <i/>
        <sz val="9"/>
        <color theme="0" tint="-0.499984740745262"/>
        <rFont val="Times New Roman"/>
        <family val="1"/>
        <charset val="204"/>
      </rPr>
      <t>01.04.2020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</si>
  <si>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01.04.2019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</si>
</sst>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[&gt;=50]#,##0.0,;[Red][&lt;=-50]\-#,##0.0,;#,##0.0,"/>
  </numFmts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/>
    <xf numFmtId="164" fontId="4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wrapText="1"/>
    </xf>
    <xf numFmtId="165" fontId="8" fillId="0" borderId="1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topLeftCell="A19" zoomScaleNormal="100" workbookViewId="0">
      <selection activeCell="F32" sqref="F32"/>
    </sheetView>
  </sheetViews>
  <sheetFormatPr defaultRowHeight="14.4"/>
  <cols>
    <col min="1" max="1" width="20.5546875" customWidth="1"/>
    <col min="2" max="2" width="54.33203125" customWidth="1"/>
    <col min="3" max="3" width="16.5546875" customWidth="1"/>
    <col min="4" max="7" width="15.44140625" customWidth="1"/>
    <col min="9" max="9" width="13.21875" customWidth="1"/>
  </cols>
  <sheetData>
    <row r="1" spans="1:9" ht="28.2" customHeight="1">
      <c r="A1" s="11" t="s">
        <v>56</v>
      </c>
      <c r="B1" s="11"/>
      <c r="C1" s="11"/>
      <c r="D1" s="11"/>
      <c r="E1" s="11"/>
      <c r="F1" s="11"/>
      <c r="G1" s="11"/>
    </row>
    <row r="3" spans="1:9" ht="60">
      <c r="A3" s="1" t="s">
        <v>0</v>
      </c>
      <c r="B3" s="1" t="s">
        <v>1</v>
      </c>
      <c r="C3" s="1" t="s">
        <v>57</v>
      </c>
      <c r="D3" s="1" t="s">
        <v>58</v>
      </c>
      <c r="E3" s="1" t="s">
        <v>59</v>
      </c>
      <c r="F3" s="1" t="s">
        <v>60</v>
      </c>
      <c r="G3" s="1" t="s">
        <v>2</v>
      </c>
    </row>
    <row r="4" spans="1:9">
      <c r="A4" s="1"/>
      <c r="B4" s="2" t="s">
        <v>3</v>
      </c>
      <c r="C4" s="7">
        <f>C5+C24</f>
        <v>5142223.4000000004</v>
      </c>
      <c r="D4" s="7">
        <f>D5+D24</f>
        <v>1015431.15</v>
      </c>
      <c r="E4" s="7">
        <f>D4/C4*100</f>
        <v>19.746927953382965</v>
      </c>
      <c r="F4" s="7">
        <f>F5+F24</f>
        <v>836909.7</v>
      </c>
      <c r="G4" s="7">
        <f>D4/F4*100</f>
        <v>121.33102890311822</v>
      </c>
    </row>
    <row r="5" spans="1:9">
      <c r="A5" s="3" t="s">
        <v>4</v>
      </c>
      <c r="B5" s="2" t="s">
        <v>5</v>
      </c>
      <c r="C5" s="7">
        <f>C6+C17</f>
        <v>2048574.9</v>
      </c>
      <c r="D5" s="7">
        <f>D6+D17</f>
        <v>402123.25</v>
      </c>
      <c r="E5" s="7">
        <f t="shared" ref="E5:E29" si="0">D5/C5*100</f>
        <v>19.629414086836661</v>
      </c>
      <c r="F5" s="7">
        <f>F6+F17</f>
        <v>372168.19999999995</v>
      </c>
      <c r="G5" s="7">
        <f t="shared" ref="G5:G31" si="1">D5/F5*100</f>
        <v>108.04879352937733</v>
      </c>
    </row>
    <row r="6" spans="1:9">
      <c r="A6" s="3"/>
      <c r="B6" s="4" t="s">
        <v>6</v>
      </c>
      <c r="C6" s="8">
        <f>C7+C9+C11+C12+C15+C16</f>
        <v>1757718</v>
      </c>
      <c r="D6" s="8">
        <f>D7+D9+D11+D12+D15+D16</f>
        <v>349223.75</v>
      </c>
      <c r="E6" s="8">
        <f t="shared" si="0"/>
        <v>19.868019215824155</v>
      </c>
      <c r="F6" s="8">
        <f>F7+F9+F11+F12+F15+F16</f>
        <v>292820.19999999995</v>
      </c>
      <c r="G6" s="8">
        <f t="shared" si="1"/>
        <v>119.26217863385109</v>
      </c>
    </row>
    <row r="7" spans="1:9">
      <c r="A7" s="3" t="s">
        <v>7</v>
      </c>
      <c r="B7" s="2" t="s">
        <v>8</v>
      </c>
      <c r="C7" s="7">
        <f>C8</f>
        <v>1018996</v>
      </c>
      <c r="D7" s="7">
        <f>D8</f>
        <v>199707.63</v>
      </c>
      <c r="E7" s="7">
        <f t="shared" si="0"/>
        <v>19.598470455232405</v>
      </c>
      <c r="F7" s="7">
        <f>F8</f>
        <v>130667.1</v>
      </c>
      <c r="G7" s="7">
        <f t="shared" si="1"/>
        <v>152.83696508149336</v>
      </c>
    </row>
    <row r="8" spans="1:9">
      <c r="A8" s="1" t="s">
        <v>9</v>
      </c>
      <c r="B8" s="4" t="s">
        <v>10</v>
      </c>
      <c r="C8" s="8">
        <v>1018996</v>
      </c>
      <c r="D8" s="9">
        <v>199707.63</v>
      </c>
      <c r="E8" s="8">
        <f t="shared" si="0"/>
        <v>19.598470455232405</v>
      </c>
      <c r="F8" s="9">
        <v>130667.1</v>
      </c>
      <c r="G8" s="8">
        <f t="shared" si="1"/>
        <v>152.83696508149336</v>
      </c>
      <c r="I8" s="12"/>
    </row>
    <row r="9" spans="1:9" ht="22.8">
      <c r="A9" s="3" t="s">
        <v>11</v>
      </c>
      <c r="B9" s="2" t="s">
        <v>12</v>
      </c>
      <c r="C9" s="7">
        <f>C10</f>
        <v>101474</v>
      </c>
      <c r="D9" s="7">
        <f>D10</f>
        <v>22658.9</v>
      </c>
      <c r="E9" s="7">
        <f t="shared" si="0"/>
        <v>22.329759347221952</v>
      </c>
      <c r="F9" s="7">
        <f>F10</f>
        <v>23393.5</v>
      </c>
      <c r="G9" s="7">
        <f t="shared" si="1"/>
        <v>96.859811486096575</v>
      </c>
    </row>
    <row r="10" spans="1:9" ht="24">
      <c r="A10" s="1" t="s">
        <v>13</v>
      </c>
      <c r="B10" s="4" t="s">
        <v>14</v>
      </c>
      <c r="C10" s="8">
        <v>101474</v>
      </c>
      <c r="D10" s="8">
        <v>22658.9</v>
      </c>
      <c r="E10" s="8">
        <f t="shared" si="0"/>
        <v>22.329759347221952</v>
      </c>
      <c r="F10" s="8">
        <v>23393.5</v>
      </c>
      <c r="G10" s="8">
        <f t="shared" si="1"/>
        <v>96.859811486096575</v>
      </c>
    </row>
    <row r="11" spans="1:9">
      <c r="A11" s="3" t="s">
        <v>15</v>
      </c>
      <c r="B11" s="2" t="s">
        <v>16</v>
      </c>
      <c r="C11" s="7">
        <v>171128</v>
      </c>
      <c r="D11" s="7">
        <v>33502.199999999997</v>
      </c>
      <c r="E11" s="7">
        <f t="shared" ref="E11" si="2">D11/C11*100</f>
        <v>19.577275489691925</v>
      </c>
      <c r="F11" s="7">
        <v>30743.1</v>
      </c>
      <c r="G11" s="7">
        <f t="shared" ref="G11" si="3">D11/F11*100</f>
        <v>108.97469676122446</v>
      </c>
    </row>
    <row r="12" spans="1:9">
      <c r="A12" s="3" t="s">
        <v>17</v>
      </c>
      <c r="B12" s="2" t="s">
        <v>18</v>
      </c>
      <c r="C12" s="7">
        <f>C13+C14</f>
        <v>455368</v>
      </c>
      <c r="D12" s="7">
        <f>D13+D14</f>
        <v>89817.8</v>
      </c>
      <c r="E12" s="7">
        <f t="shared" si="0"/>
        <v>19.724223045976004</v>
      </c>
      <c r="F12" s="7">
        <f>F13+F14</f>
        <v>105807.9</v>
      </c>
      <c r="G12" s="7">
        <f t="shared" si="1"/>
        <v>84.887612361647854</v>
      </c>
    </row>
    <row r="13" spans="1:9">
      <c r="A13" s="1" t="s">
        <v>53</v>
      </c>
      <c r="B13" s="4" t="s">
        <v>52</v>
      </c>
      <c r="C13" s="8">
        <v>56902</v>
      </c>
      <c r="D13" s="9">
        <v>4552.8</v>
      </c>
      <c r="E13" s="8">
        <f t="shared" si="0"/>
        <v>8.001124740782398</v>
      </c>
      <c r="F13" s="9">
        <v>5335.5</v>
      </c>
      <c r="G13" s="8">
        <f t="shared" si="1"/>
        <v>85.330334551588422</v>
      </c>
    </row>
    <row r="14" spans="1:9">
      <c r="A14" s="1" t="s">
        <v>55</v>
      </c>
      <c r="B14" s="4" t="s">
        <v>54</v>
      </c>
      <c r="C14" s="8">
        <v>398466</v>
      </c>
      <c r="D14" s="8">
        <v>85265</v>
      </c>
      <c r="E14" s="8">
        <f t="shared" si="0"/>
        <v>21.398312528546978</v>
      </c>
      <c r="F14" s="8">
        <v>100472.4</v>
      </c>
      <c r="G14" s="8">
        <f t="shared" si="1"/>
        <v>84.864101982235923</v>
      </c>
    </row>
    <row r="15" spans="1:9">
      <c r="A15" s="3" t="s">
        <v>19</v>
      </c>
      <c r="B15" s="2" t="s">
        <v>20</v>
      </c>
      <c r="C15" s="7">
        <v>10752</v>
      </c>
      <c r="D15" s="10">
        <v>3537.2</v>
      </c>
      <c r="E15" s="7">
        <f t="shared" si="0"/>
        <v>32.898065476190474</v>
      </c>
      <c r="F15" s="10">
        <v>2208.1</v>
      </c>
      <c r="G15" s="7">
        <f t="shared" si="1"/>
        <v>160.19202028893619</v>
      </c>
    </row>
    <row r="16" spans="1:9" ht="22.8">
      <c r="A16" s="3" t="s">
        <v>21</v>
      </c>
      <c r="B16" s="2" t="s">
        <v>22</v>
      </c>
      <c r="C16" s="7">
        <v>0</v>
      </c>
      <c r="D16" s="10">
        <v>0.02</v>
      </c>
      <c r="E16" s="7">
        <v>0</v>
      </c>
      <c r="F16" s="10">
        <v>0.5</v>
      </c>
      <c r="G16" s="7">
        <f t="shared" si="1"/>
        <v>4</v>
      </c>
    </row>
    <row r="17" spans="1:7">
      <c r="A17" s="1"/>
      <c r="B17" s="4" t="s">
        <v>23</v>
      </c>
      <c r="C17" s="8">
        <f>SUM(C18:C23)</f>
        <v>290856.90000000002</v>
      </c>
      <c r="D17" s="8">
        <f>SUM(D18:D23)</f>
        <v>52899.5</v>
      </c>
      <c r="E17" s="8">
        <f t="shared" si="0"/>
        <v>18.187466070084636</v>
      </c>
      <c r="F17" s="8">
        <f>SUM(F18:F23)</f>
        <v>79348.000000000015</v>
      </c>
      <c r="G17" s="8">
        <f t="shared" si="1"/>
        <v>66.667716892675287</v>
      </c>
    </row>
    <row r="18" spans="1:7" ht="34.200000000000003">
      <c r="A18" s="3" t="s">
        <v>24</v>
      </c>
      <c r="B18" s="2" t="s">
        <v>25</v>
      </c>
      <c r="C18" s="7">
        <v>185892</v>
      </c>
      <c r="D18" s="10">
        <v>23546.6</v>
      </c>
      <c r="E18" s="7">
        <f t="shared" si="0"/>
        <v>12.666817291760808</v>
      </c>
      <c r="F18" s="10">
        <v>30613.8</v>
      </c>
      <c r="G18" s="7">
        <f t="shared" si="1"/>
        <v>76.914986052041883</v>
      </c>
    </row>
    <row r="19" spans="1:7">
      <c r="A19" s="3" t="s">
        <v>26</v>
      </c>
      <c r="B19" s="2" t="s">
        <v>27</v>
      </c>
      <c r="C19" s="7">
        <v>19523</v>
      </c>
      <c r="D19" s="10">
        <v>130</v>
      </c>
      <c r="E19" s="7">
        <f t="shared" si="0"/>
        <v>0.66588126824770788</v>
      </c>
      <c r="F19" s="10">
        <v>1323.2</v>
      </c>
      <c r="G19" s="7">
        <f t="shared" si="1"/>
        <v>9.8246674727932284</v>
      </c>
    </row>
    <row r="20" spans="1:7" ht="22.8">
      <c r="A20" s="3" t="s">
        <v>28</v>
      </c>
      <c r="B20" s="2" t="s">
        <v>29</v>
      </c>
      <c r="C20" s="7">
        <v>48713.9</v>
      </c>
      <c r="D20" s="10">
        <v>3924.4</v>
      </c>
      <c r="E20" s="7">
        <f t="shared" si="0"/>
        <v>8.0560168658226914</v>
      </c>
      <c r="F20" s="10">
        <v>595.4</v>
      </c>
      <c r="G20" s="7">
        <f t="shared" si="1"/>
        <v>659.11991938192818</v>
      </c>
    </row>
    <row r="21" spans="1:7" ht="22.8">
      <c r="A21" s="3" t="s">
        <v>30</v>
      </c>
      <c r="B21" s="2" t="s">
        <v>31</v>
      </c>
      <c r="C21" s="7">
        <v>34328</v>
      </c>
      <c r="D21" s="10">
        <v>6364.2</v>
      </c>
      <c r="E21" s="7">
        <f t="shared" si="0"/>
        <v>18.539384758797482</v>
      </c>
      <c r="F21" s="10">
        <v>4221.5</v>
      </c>
      <c r="G21" s="7">
        <f t="shared" si="1"/>
        <v>150.75683998578705</v>
      </c>
    </row>
    <row r="22" spans="1:7">
      <c r="A22" s="3" t="s">
        <v>32</v>
      </c>
      <c r="B22" s="2" t="s">
        <v>33</v>
      </c>
      <c r="C22" s="7">
        <v>0</v>
      </c>
      <c r="D22" s="10">
        <v>17895.8</v>
      </c>
      <c r="E22" s="7">
        <v>0</v>
      </c>
      <c r="F22" s="10">
        <v>41803.800000000003</v>
      </c>
      <c r="G22" s="7">
        <f t="shared" si="1"/>
        <v>42.80902693056612</v>
      </c>
    </row>
    <row r="23" spans="1:7">
      <c r="A23" s="3" t="s">
        <v>34</v>
      </c>
      <c r="B23" s="5" t="s">
        <v>35</v>
      </c>
      <c r="C23" s="10">
        <v>2400</v>
      </c>
      <c r="D23" s="10">
        <v>1038.5</v>
      </c>
      <c r="E23" s="7">
        <f t="shared" si="0"/>
        <v>43.270833333333329</v>
      </c>
      <c r="F23" s="10">
        <v>790.3</v>
      </c>
      <c r="G23" s="7">
        <f t="shared" si="1"/>
        <v>131.40579526761991</v>
      </c>
    </row>
    <row r="24" spans="1:7">
      <c r="A24" s="3" t="s">
        <v>36</v>
      </c>
      <c r="B24" s="2" t="s">
        <v>37</v>
      </c>
      <c r="C24" s="10">
        <f>C25+C30+C31</f>
        <v>3093648.5</v>
      </c>
      <c r="D24" s="10">
        <f>D25++D30+D31</f>
        <v>613307.9</v>
      </c>
      <c r="E24" s="7">
        <f t="shared" si="0"/>
        <v>19.824744149181782</v>
      </c>
      <c r="F24" s="10">
        <f>F25++F30+F31</f>
        <v>464741.50000000006</v>
      </c>
      <c r="G24" s="7">
        <f t="shared" si="1"/>
        <v>131.96753464022473</v>
      </c>
    </row>
    <row r="25" spans="1:7" ht="22.8">
      <c r="A25" s="3" t="s">
        <v>38</v>
      </c>
      <c r="B25" s="2" t="s">
        <v>39</v>
      </c>
      <c r="C25" s="10">
        <f>C26+C27+C28+C29</f>
        <v>3093648.5</v>
      </c>
      <c r="D25" s="10">
        <f>D26+D27+D28+D29</f>
        <v>621512.9</v>
      </c>
      <c r="E25" s="7">
        <f t="shared" si="0"/>
        <v>20.089964971780088</v>
      </c>
      <c r="F25" s="10">
        <f>F26+F27+F28+F29</f>
        <v>491210.80000000005</v>
      </c>
      <c r="G25" s="7">
        <f t="shared" si="1"/>
        <v>126.5267172464449</v>
      </c>
    </row>
    <row r="26" spans="1:7">
      <c r="A26" s="1" t="s">
        <v>40</v>
      </c>
      <c r="B26" s="4" t="s">
        <v>41</v>
      </c>
      <c r="C26" s="9">
        <v>39358</v>
      </c>
      <c r="D26" s="9">
        <v>9839.5</v>
      </c>
      <c r="E26" s="8">
        <f t="shared" si="0"/>
        <v>25</v>
      </c>
      <c r="F26" s="9">
        <v>851.5</v>
      </c>
      <c r="G26" s="8">
        <f t="shared" si="1"/>
        <v>1155.5490311215501</v>
      </c>
    </row>
    <row r="27" spans="1:7" ht="24">
      <c r="A27" s="1" t="s">
        <v>42</v>
      </c>
      <c r="B27" s="4" t="s">
        <v>43</v>
      </c>
      <c r="C27" s="9">
        <v>1796672.5</v>
      </c>
      <c r="D27" s="9">
        <v>318499.20000000001</v>
      </c>
      <c r="E27" s="8">
        <f t="shared" si="0"/>
        <v>17.727170644622213</v>
      </c>
      <c r="F27" s="9">
        <v>202343.9</v>
      </c>
      <c r="G27" s="8">
        <f t="shared" si="1"/>
        <v>157.40489335235705</v>
      </c>
    </row>
    <row r="28" spans="1:7">
      <c r="A28" s="1" t="s">
        <v>44</v>
      </c>
      <c r="B28" s="4" t="s">
        <v>45</v>
      </c>
      <c r="C28" s="9">
        <v>1229370</v>
      </c>
      <c r="D28" s="9">
        <v>293174.2</v>
      </c>
      <c r="E28" s="8">
        <f t="shared" si="0"/>
        <v>23.847515394063628</v>
      </c>
      <c r="F28" s="9">
        <v>288015.40000000002</v>
      </c>
      <c r="G28" s="8">
        <f t="shared" si="1"/>
        <v>101.79115422300336</v>
      </c>
    </row>
    <row r="29" spans="1:7">
      <c r="A29" s="1" t="s">
        <v>46</v>
      </c>
      <c r="B29" s="4" t="s">
        <v>47</v>
      </c>
      <c r="C29" s="9">
        <v>28248</v>
      </c>
      <c r="D29" s="9">
        <v>0</v>
      </c>
      <c r="E29" s="8">
        <f t="shared" si="0"/>
        <v>0</v>
      </c>
      <c r="F29" s="9">
        <v>0</v>
      </c>
      <c r="G29" s="8">
        <v>0</v>
      </c>
    </row>
    <row r="30" spans="1:7" ht="68.400000000000006">
      <c r="A30" s="3" t="s">
        <v>48</v>
      </c>
      <c r="B30" s="2" t="s">
        <v>49</v>
      </c>
      <c r="C30" s="10">
        <v>0</v>
      </c>
      <c r="D30" s="10">
        <v>794.6</v>
      </c>
      <c r="E30" s="7">
        <v>0</v>
      </c>
      <c r="F30" s="10">
        <v>1312</v>
      </c>
      <c r="G30" s="7">
        <f t="shared" si="1"/>
        <v>60.564024390243908</v>
      </c>
    </row>
    <row r="31" spans="1:7" ht="34.200000000000003">
      <c r="A31" s="3" t="s">
        <v>50</v>
      </c>
      <c r="B31" s="2" t="s">
        <v>51</v>
      </c>
      <c r="C31" s="10">
        <v>0</v>
      </c>
      <c r="D31" s="10">
        <v>-8999.6</v>
      </c>
      <c r="E31" s="7">
        <v>0</v>
      </c>
      <c r="F31" s="10">
        <v>-27781.3</v>
      </c>
      <c r="G31" s="7">
        <f t="shared" si="1"/>
        <v>32.39445238343778</v>
      </c>
    </row>
    <row r="33" spans="1:1">
      <c r="A33" s="6"/>
    </row>
  </sheetData>
  <mergeCells count="1">
    <mergeCell ref="A1:G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Ралдугина НЕ</cp:lastModifiedBy>
  <dcterms:created xsi:type="dcterms:W3CDTF">2017-12-11T14:03:53Z</dcterms:created>
  <dcterms:modified xsi:type="dcterms:W3CDTF">2020-04-15T13:20:58Z</dcterms:modified>
</cp:coreProperties>
</file>