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3" i="1" l="1"/>
  <c r="E53" i="1"/>
  <c r="C53" i="1"/>
  <c r="E112" i="1"/>
  <c r="F199" i="1" l="1"/>
  <c r="E175" i="1"/>
  <c r="D175" i="1"/>
  <c r="D112" i="1"/>
  <c r="C112" i="1"/>
  <c r="C130" i="1"/>
  <c r="D130" i="1"/>
  <c r="E130" i="1"/>
  <c r="F124" i="1"/>
  <c r="F123" i="1"/>
  <c r="F90" i="1" l="1"/>
  <c r="D74" i="1"/>
  <c r="E74" i="1"/>
  <c r="C74" i="1"/>
  <c r="F78" i="1"/>
  <c r="D23" i="1"/>
  <c r="E23" i="1"/>
  <c r="C23" i="1"/>
  <c r="D24" i="1"/>
  <c r="E24" i="1"/>
  <c r="C24" i="1"/>
  <c r="D184" i="1" l="1"/>
  <c r="E184" i="1"/>
  <c r="C184" i="1"/>
  <c r="D149" i="1" l="1"/>
  <c r="E149" i="1"/>
  <c r="C149" i="1"/>
  <c r="D150" i="1"/>
  <c r="E150" i="1"/>
  <c r="F150" i="1"/>
  <c r="C150" i="1"/>
  <c r="D154" i="1"/>
  <c r="E154" i="1"/>
  <c r="C154" i="1"/>
  <c r="C142" i="1"/>
  <c r="C141" i="1"/>
  <c r="C117" i="1"/>
  <c r="D84" i="1"/>
  <c r="E84" i="1"/>
  <c r="C84" i="1"/>
  <c r="F84" i="1" l="1"/>
  <c r="D60" i="1"/>
  <c r="E60" i="1"/>
  <c r="D63" i="1"/>
  <c r="D62" i="1"/>
  <c r="D61" i="1"/>
  <c r="C66" i="1"/>
  <c r="E37" i="1"/>
  <c r="D37" i="1"/>
  <c r="C40" i="1" l="1"/>
  <c r="C26" i="1" l="1"/>
  <c r="C17" i="1"/>
  <c r="D205" i="1" l="1"/>
  <c r="C193" i="1" l="1"/>
  <c r="D193" i="1"/>
  <c r="E193" i="1"/>
  <c r="C194" i="1"/>
  <c r="D194" i="1"/>
  <c r="E194" i="1"/>
  <c r="F57" i="1" l="1"/>
  <c r="D10" i="1"/>
  <c r="E10" i="1"/>
  <c r="F167" i="1" l="1"/>
  <c r="F168" i="1"/>
  <c r="D162" i="1"/>
  <c r="E162" i="1"/>
  <c r="D161" i="1"/>
  <c r="E161" i="1"/>
  <c r="D166" i="1"/>
  <c r="E166" i="1"/>
  <c r="E160" i="1" l="1"/>
  <c r="D160" i="1"/>
  <c r="E205" i="1"/>
  <c r="D204" i="1"/>
  <c r="E204" i="1"/>
  <c r="C205" i="1"/>
  <c r="F205" i="1" s="1"/>
  <c r="C204" i="1"/>
  <c r="D207" i="1"/>
  <c r="E207" i="1"/>
  <c r="C207" i="1"/>
  <c r="F208" i="1"/>
  <c r="F209" i="1"/>
  <c r="F196" i="1"/>
  <c r="F200" i="1"/>
  <c r="F202" i="1"/>
  <c r="F194" i="1"/>
  <c r="D192" i="1"/>
  <c r="E192" i="1"/>
  <c r="D198" i="1"/>
  <c r="E198" i="1"/>
  <c r="C198" i="1"/>
  <c r="D195" i="1"/>
  <c r="E195" i="1"/>
  <c r="C195" i="1"/>
  <c r="D183" i="1"/>
  <c r="E183" i="1"/>
  <c r="C183" i="1"/>
  <c r="D182" i="1"/>
  <c r="E182" i="1"/>
  <c r="C182" i="1"/>
  <c r="F190" i="1"/>
  <c r="F189" i="1"/>
  <c r="D188" i="1"/>
  <c r="E188" i="1"/>
  <c r="C188" i="1"/>
  <c r="F185" i="1"/>
  <c r="F186" i="1"/>
  <c r="F187" i="1"/>
  <c r="F180" i="1"/>
  <c r="D178" i="1"/>
  <c r="E178" i="1"/>
  <c r="C178" i="1"/>
  <c r="F176" i="1"/>
  <c r="F177" i="1"/>
  <c r="D171" i="1"/>
  <c r="E171" i="1"/>
  <c r="C171" i="1"/>
  <c r="D170" i="1"/>
  <c r="E170" i="1"/>
  <c r="C170" i="1"/>
  <c r="C175" i="1"/>
  <c r="F173" i="1"/>
  <c r="F174" i="1"/>
  <c r="D172" i="1"/>
  <c r="E172" i="1"/>
  <c r="C172" i="1"/>
  <c r="C166" i="1"/>
  <c r="F166" i="1" s="1"/>
  <c r="C162" i="1"/>
  <c r="F162" i="1" s="1"/>
  <c r="C161" i="1"/>
  <c r="F164" i="1"/>
  <c r="F165" i="1"/>
  <c r="D163" i="1"/>
  <c r="E163" i="1"/>
  <c r="C163" i="1"/>
  <c r="F157" i="1"/>
  <c r="F158" i="1"/>
  <c r="D151" i="1"/>
  <c r="D148" i="1" s="1"/>
  <c r="E151" i="1"/>
  <c r="E148" i="1" s="1"/>
  <c r="C151" i="1"/>
  <c r="C148" i="1" s="1"/>
  <c r="D141" i="1"/>
  <c r="F141" i="1" s="1"/>
  <c r="E141" i="1"/>
  <c r="D140" i="1"/>
  <c r="E140" i="1"/>
  <c r="C140" i="1"/>
  <c r="F152" i="1"/>
  <c r="F145" i="1"/>
  <c r="F146" i="1"/>
  <c r="F147" i="1"/>
  <c r="F143" i="1"/>
  <c r="F144" i="1"/>
  <c r="D142" i="1"/>
  <c r="E142" i="1"/>
  <c r="F134" i="1"/>
  <c r="F136" i="1"/>
  <c r="F137" i="1"/>
  <c r="F138" i="1"/>
  <c r="D131" i="1"/>
  <c r="E131" i="1"/>
  <c r="C131" i="1"/>
  <c r="D129" i="1"/>
  <c r="E129" i="1"/>
  <c r="C129" i="1"/>
  <c r="D135" i="1"/>
  <c r="E135" i="1"/>
  <c r="C135" i="1"/>
  <c r="D117" i="1"/>
  <c r="F117" i="1" s="1"/>
  <c r="E117" i="1"/>
  <c r="F122" i="1"/>
  <c r="F126" i="1"/>
  <c r="F127" i="1"/>
  <c r="F114" i="1"/>
  <c r="F115" i="1"/>
  <c r="F116" i="1"/>
  <c r="F119" i="1"/>
  <c r="F121" i="1"/>
  <c r="F112" i="1"/>
  <c r="D111" i="1"/>
  <c r="E111" i="1"/>
  <c r="D110" i="1"/>
  <c r="E110" i="1"/>
  <c r="C111" i="1"/>
  <c r="C110" i="1"/>
  <c r="D125" i="1"/>
  <c r="E125" i="1"/>
  <c r="C125" i="1"/>
  <c r="D120" i="1"/>
  <c r="E120" i="1"/>
  <c r="C120" i="1"/>
  <c r="D113" i="1"/>
  <c r="E113" i="1"/>
  <c r="C113" i="1"/>
  <c r="D95" i="1"/>
  <c r="E95" i="1"/>
  <c r="C95" i="1"/>
  <c r="F99" i="1"/>
  <c r="F101" i="1"/>
  <c r="F102" i="1"/>
  <c r="F103" i="1"/>
  <c r="F104" i="1"/>
  <c r="F105" i="1"/>
  <c r="F107" i="1"/>
  <c r="F108" i="1"/>
  <c r="D98" i="1"/>
  <c r="E98" i="1"/>
  <c r="C98" i="1"/>
  <c r="D97" i="1"/>
  <c r="E97" i="1"/>
  <c r="C97" i="1"/>
  <c r="D96" i="1"/>
  <c r="E96" i="1"/>
  <c r="C96" i="1"/>
  <c r="D106" i="1"/>
  <c r="E106" i="1"/>
  <c r="C106" i="1"/>
  <c r="D100" i="1"/>
  <c r="E100" i="1"/>
  <c r="C100" i="1"/>
  <c r="F87" i="1"/>
  <c r="F88" i="1"/>
  <c r="F89" i="1"/>
  <c r="F91" i="1"/>
  <c r="D85" i="1"/>
  <c r="E85" i="1"/>
  <c r="C85" i="1"/>
  <c r="D86" i="1"/>
  <c r="E86" i="1"/>
  <c r="C86" i="1"/>
  <c r="F77" i="1"/>
  <c r="F80" i="1"/>
  <c r="F81" i="1"/>
  <c r="F82" i="1"/>
  <c r="D76" i="1"/>
  <c r="E76" i="1"/>
  <c r="D75" i="1"/>
  <c r="E75" i="1"/>
  <c r="C76" i="1"/>
  <c r="C75" i="1"/>
  <c r="D79" i="1"/>
  <c r="E79" i="1"/>
  <c r="C79" i="1"/>
  <c r="F67" i="1"/>
  <c r="F68" i="1"/>
  <c r="F69" i="1"/>
  <c r="F70" i="1"/>
  <c r="F71" i="1"/>
  <c r="F65" i="1"/>
  <c r="E63" i="1"/>
  <c r="C63" i="1"/>
  <c r="F63" i="1" s="1"/>
  <c r="E62" i="1"/>
  <c r="C62" i="1"/>
  <c r="F62" i="1" s="1"/>
  <c r="E61" i="1"/>
  <c r="C61" i="1"/>
  <c r="F61" i="1" s="1"/>
  <c r="D59" i="1"/>
  <c r="C60" i="1"/>
  <c r="F60" i="1" s="1"/>
  <c r="D66" i="1"/>
  <c r="F66" i="1" s="1"/>
  <c r="E66" i="1"/>
  <c r="D54" i="1"/>
  <c r="E54" i="1"/>
  <c r="E52" i="1" s="1"/>
  <c r="C54" i="1"/>
  <c r="C52" i="1"/>
  <c r="F58" i="1"/>
  <c r="F55" i="1"/>
  <c r="C37" i="1"/>
  <c r="D39" i="1"/>
  <c r="E39" i="1"/>
  <c r="C39" i="1"/>
  <c r="D38" i="1"/>
  <c r="E38" i="1"/>
  <c r="C38" i="1"/>
  <c r="F47" i="1"/>
  <c r="F48" i="1"/>
  <c r="D46" i="1"/>
  <c r="E46" i="1"/>
  <c r="C46" i="1"/>
  <c r="F44" i="1"/>
  <c r="F45" i="1"/>
  <c r="D43" i="1"/>
  <c r="E43" i="1"/>
  <c r="C43" i="1"/>
  <c r="F41" i="1"/>
  <c r="F42" i="1"/>
  <c r="D40" i="1"/>
  <c r="E40" i="1"/>
  <c r="F106" i="1" l="1"/>
  <c r="F75" i="1"/>
  <c r="C181" i="1"/>
  <c r="F135" i="1"/>
  <c r="C109" i="1"/>
  <c r="D73" i="1"/>
  <c r="D181" i="1"/>
  <c r="C73" i="1"/>
  <c r="E181" i="1"/>
  <c r="F163" i="1"/>
  <c r="F178" i="1"/>
  <c r="F184" i="1"/>
  <c r="C36" i="1"/>
  <c r="F129" i="1"/>
  <c r="F131" i="1"/>
  <c r="F188" i="1"/>
  <c r="F183" i="1"/>
  <c r="C169" i="1"/>
  <c r="F161" i="1"/>
  <c r="C160" i="1"/>
  <c r="F160" i="1" s="1"/>
  <c r="C203" i="1"/>
  <c r="F76" i="1"/>
  <c r="F125" i="1"/>
  <c r="F111" i="1"/>
  <c r="C128" i="1"/>
  <c r="F207" i="1"/>
  <c r="E203" i="1"/>
  <c r="D215" i="1"/>
  <c r="E215" i="1"/>
  <c r="F130" i="1"/>
  <c r="F204" i="1"/>
  <c r="F175" i="1"/>
  <c r="F170" i="1"/>
  <c r="E169" i="1"/>
  <c r="F172" i="1"/>
  <c r="F151" i="1"/>
  <c r="D139" i="1"/>
  <c r="F113" i="1"/>
  <c r="E83" i="1"/>
  <c r="F85" i="1"/>
  <c r="D83" i="1"/>
  <c r="F86" i="1"/>
  <c r="E73" i="1"/>
  <c r="F46" i="1"/>
  <c r="C215" i="1"/>
  <c r="F40" i="1"/>
  <c r="F38" i="1"/>
  <c r="F43" i="1"/>
  <c r="D203" i="1"/>
  <c r="F198" i="1"/>
  <c r="F195" i="1"/>
  <c r="F193" i="1"/>
  <c r="C192" i="1"/>
  <c r="F192" i="1" s="1"/>
  <c r="F182" i="1"/>
  <c r="F171" i="1"/>
  <c r="D169" i="1"/>
  <c r="F149" i="1"/>
  <c r="F148" i="1"/>
  <c r="E139" i="1"/>
  <c r="F142" i="1"/>
  <c r="C139" i="1"/>
  <c r="F140" i="1"/>
  <c r="E128" i="1"/>
  <c r="D128" i="1"/>
  <c r="E109" i="1"/>
  <c r="D109" i="1"/>
  <c r="F120" i="1"/>
  <c r="F110" i="1"/>
  <c r="F98" i="1"/>
  <c r="F97" i="1"/>
  <c r="C94" i="1"/>
  <c r="F96" i="1"/>
  <c r="E94" i="1"/>
  <c r="F100" i="1"/>
  <c r="F95" i="1"/>
  <c r="D94" i="1"/>
  <c r="C83" i="1"/>
  <c r="F79" i="1"/>
  <c r="F74" i="1"/>
  <c r="E59" i="1"/>
  <c r="C59" i="1"/>
  <c r="F59" i="1" s="1"/>
  <c r="D52" i="1"/>
  <c r="F54" i="1"/>
  <c r="F53" i="1"/>
  <c r="F37" i="1"/>
  <c r="E36" i="1"/>
  <c r="D36" i="1"/>
  <c r="D25" i="1"/>
  <c r="D214" i="1" s="1"/>
  <c r="E25" i="1"/>
  <c r="E214" i="1" s="1"/>
  <c r="C25" i="1"/>
  <c r="C214" i="1" s="1"/>
  <c r="F35" i="1"/>
  <c r="F33" i="1"/>
  <c r="F30" i="1"/>
  <c r="F31" i="1"/>
  <c r="F32" i="1"/>
  <c r="D29" i="1"/>
  <c r="E29" i="1"/>
  <c r="C29" i="1"/>
  <c r="F27" i="1"/>
  <c r="F28" i="1"/>
  <c r="D26" i="1"/>
  <c r="E26" i="1"/>
  <c r="D11" i="1"/>
  <c r="D213" i="1" s="1"/>
  <c r="E11" i="1"/>
  <c r="E213" i="1" s="1"/>
  <c r="C11" i="1"/>
  <c r="C213" i="1" s="1"/>
  <c r="C10" i="1"/>
  <c r="F21" i="1"/>
  <c r="F20" i="1"/>
  <c r="F18" i="1"/>
  <c r="F19" i="1"/>
  <c r="D17" i="1"/>
  <c r="F17" i="1" s="1"/>
  <c r="E17" i="1"/>
  <c r="F15" i="1"/>
  <c r="F14" i="1"/>
  <c r="F13" i="1"/>
  <c r="F8" i="1"/>
  <c r="D6" i="1"/>
  <c r="E6" i="1"/>
  <c r="C6" i="1"/>
  <c r="F181" i="1" l="1"/>
  <c r="F128" i="1"/>
  <c r="F73" i="1"/>
  <c r="F214" i="1"/>
  <c r="F36" i="1"/>
  <c r="F169" i="1"/>
  <c r="F215" i="1"/>
  <c r="F52" i="1"/>
  <c r="F203" i="1"/>
  <c r="F139" i="1"/>
  <c r="F109" i="1"/>
  <c r="F83" i="1"/>
  <c r="F94" i="1"/>
  <c r="F25" i="1"/>
  <c r="C22" i="1"/>
  <c r="F29" i="1"/>
  <c r="C212" i="1"/>
  <c r="C211" i="1" s="1"/>
  <c r="E22" i="1"/>
  <c r="F213" i="1"/>
  <c r="F26" i="1"/>
  <c r="D22" i="1"/>
  <c r="F24" i="1"/>
  <c r="F23" i="1"/>
  <c r="F11" i="1"/>
  <c r="E212" i="1"/>
  <c r="C9" i="1"/>
  <c r="F10" i="1"/>
  <c r="F6" i="1"/>
  <c r="D212" i="1"/>
  <c r="E9" i="1"/>
  <c r="D9" i="1"/>
  <c r="C217" i="1" l="1"/>
  <c r="E217" i="1"/>
  <c r="F22" i="1"/>
  <c r="E211" i="1"/>
  <c r="F9" i="1"/>
  <c r="D217" i="1"/>
  <c r="F212" i="1"/>
  <c r="D211" i="1"/>
  <c r="F211" i="1" s="1"/>
</calcChain>
</file>

<file path=xl/sharedStrings.xml><?xml version="1.0" encoding="utf-8"?>
<sst xmlns="http://schemas.openxmlformats.org/spreadsheetml/2006/main" count="313" uniqueCount="199">
  <si>
    <t>8. "Обеспечивающая подпрограмма"</t>
  </si>
  <si>
    <t>5. "Обеспечивающая подпрограмма"</t>
  </si>
  <si>
    <t>2. "Системы водоотведения"</t>
  </si>
  <si>
    <t>3. "Создание условий для обеспечения качественными коммунальными услугами"</t>
  </si>
  <si>
    <t>4. "Развитие потребительского рынка и услуг"</t>
  </si>
  <si>
    <t>1. "Пассажирский транспорт общего пользования"</t>
  </si>
  <si>
    <t>2.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</si>
  <si>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1. "Разработка Генерального плана развития городского округа"</t>
  </si>
  <si>
    <t>2. "Реализация политики пространственного развития"</t>
  </si>
  <si>
    <t>3. "Создание условий для обеспечения комфортного проживания жителей в многоквартирных домах"</t>
  </si>
  <si>
    <t>№ п/п</t>
  </si>
  <si>
    <t>Наименование муниципальной программы (подпрограммы)
 Источники финансирования</t>
  </si>
  <si>
    <t>1.1.</t>
  </si>
  <si>
    <t>1.5.</t>
  </si>
  <si>
    <t>средства бюджета РГО</t>
  </si>
  <si>
    <t>1.</t>
  </si>
  <si>
    <r>
      <t>"Здравоохранение"</t>
    </r>
    <r>
      <rPr>
        <sz val="11"/>
        <color rgb="FF000000"/>
        <rFont val="Times New Roman"/>
        <family val="1"/>
        <charset val="204"/>
      </rPr>
      <t xml:space="preserve"> (средства бюджета РГО)</t>
    </r>
  </si>
  <si>
    <t>"Профилактика заболеваний и формирование здорового образа жизни. Развитие первичной медико-санитарной помощи"</t>
  </si>
  <si>
    <r>
      <t xml:space="preserve">"Финансовое обеспечение системы организации медицинской помощи" </t>
    </r>
    <r>
      <rPr>
        <sz val="10"/>
        <color rgb="FF000000"/>
        <rFont val="Times New Roman"/>
        <family val="1"/>
        <charset val="204"/>
      </rPr>
      <t>(средства бюджета РГО)</t>
    </r>
  </si>
  <si>
    <t>2.</t>
  </si>
  <si>
    <t>2.1.</t>
  </si>
  <si>
    <t>2.4.</t>
  </si>
  <si>
    <t>2.2.</t>
  </si>
  <si>
    <t>2.3.</t>
  </si>
  <si>
    <t>2.5.</t>
  </si>
  <si>
    <t>2.7.</t>
  </si>
  <si>
    <t>2.8.</t>
  </si>
  <si>
    <t>2.9.</t>
  </si>
  <si>
    <t>"Культура"</t>
  </si>
  <si>
    <t>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</si>
  <si>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"Укрепление материально-технической базы государственных и муниципальных учреждений культуры Московской области"</t>
  </si>
  <si>
    <t>"Развитие архивного дела"</t>
  </si>
  <si>
    <t>средства бюджета МО</t>
  </si>
  <si>
    <t>3.</t>
  </si>
  <si>
    <t>3.1.</t>
  </si>
  <si>
    <t>3.2.</t>
  </si>
  <si>
    <t>3.3.</t>
  </si>
  <si>
    <t>3.4.</t>
  </si>
  <si>
    <t>3.5.</t>
  </si>
  <si>
    <t>"Образование"</t>
  </si>
  <si>
    <t>"Дошкольное образование"</t>
  </si>
  <si>
    <t>"Общее образование"</t>
  </si>
  <si>
    <t>"Профессиональное образование"</t>
  </si>
  <si>
    <t>средства федерального бюджета</t>
  </si>
  <si>
    <t>4.</t>
  </si>
  <si>
    <t>4.1.</t>
  </si>
  <si>
    <t>4.2.</t>
  </si>
  <si>
    <t>4.3.</t>
  </si>
  <si>
    <t>4.8.</t>
  </si>
  <si>
    <t>4.9.</t>
  </si>
  <si>
    <t>"Социальная защита населения"</t>
  </si>
  <si>
    <t>"Социальная поддержка граждан"</t>
  </si>
  <si>
    <t>"Доступная среда"</t>
  </si>
  <si>
    <t>"Развитие системы отдыха и оздоровления детей"</t>
  </si>
  <si>
    <t>"Развитие трудовых ресурсов и охраны труда"</t>
  </si>
  <si>
    <t>"Развитие и поддержка социально ориентированных некоммерческих организаций"</t>
  </si>
  <si>
    <t>внебюджетные источники</t>
  </si>
  <si>
    <t>5.</t>
  </si>
  <si>
    <t>5.1.</t>
  </si>
  <si>
    <t>5.3.</t>
  </si>
  <si>
    <t>5.4.</t>
  </si>
  <si>
    <t>"Спорт"</t>
  </si>
  <si>
    <t>6.</t>
  </si>
  <si>
    <t>6.1.</t>
  </si>
  <si>
    <t>6.2.</t>
  </si>
  <si>
    <t>6.3.</t>
  </si>
  <si>
    <t>6.4.</t>
  </si>
  <si>
    <t>6.7.</t>
  </si>
  <si>
    <t>"Развитие отраслей сельского хозяйства"</t>
  </si>
  <si>
    <t>"Экспорт продукции агропромышленного комплекса Московской области"</t>
  </si>
  <si>
    <t>7.</t>
  </si>
  <si>
    <t>7.1.</t>
  </si>
  <si>
    <t>7.5.</t>
  </si>
  <si>
    <t>"Экология и окружающая среда"</t>
  </si>
  <si>
    <t>"Региональная программа в области обращения с отходами, в том числе с твердыми коммунальными отходами"</t>
  </si>
  <si>
    <t>8.</t>
  </si>
  <si>
    <t>8.1.</t>
  </si>
  <si>
    <t>8.2.</t>
  </si>
  <si>
    <t>8.3.</t>
  </si>
  <si>
    <t>8.4.</t>
  </si>
  <si>
    <t>8.5.</t>
  </si>
  <si>
    <t>8.6.</t>
  </si>
  <si>
    <t>"Безопасность и обеспечение безопасности жизнедеятельности населения"</t>
  </si>
  <si>
    <t>"Профилактика преступлений и иных правонарушений"</t>
  </si>
  <si>
    <t>"Обеспечение мероприятий гражданской обороны"</t>
  </si>
  <si>
    <t>9.</t>
  </si>
  <si>
    <t>"Жилище"</t>
  </si>
  <si>
    <t>9.1.</t>
  </si>
  <si>
    <t>9.2.</t>
  </si>
  <si>
    <t>9.3.</t>
  </si>
  <si>
    <t>9.4.</t>
  </si>
  <si>
    <t>"Обеспечение жильем молодых семей"</t>
  </si>
  <si>
    <t>"Социальная ипотека"</t>
  </si>
  <si>
    <t>10.</t>
  </si>
  <si>
    <t>"Развитие инженерной инфраструктуры и энергоэффективности"</t>
  </si>
  <si>
    <t>10.1.</t>
  </si>
  <si>
    <t>10.2.</t>
  </si>
  <si>
    <t>10.3.</t>
  </si>
  <si>
    <t>10.4.</t>
  </si>
  <si>
    <t>10.8.</t>
  </si>
  <si>
    <t>"Чистая вода"</t>
  </si>
  <si>
    <t>11.</t>
  </si>
  <si>
    <t>11.1.</t>
  </si>
  <si>
    <t>11.2.</t>
  </si>
  <si>
    <t>11.3.</t>
  </si>
  <si>
    <t>11.4.</t>
  </si>
  <si>
    <t>"Инвестиции"</t>
  </si>
  <si>
    <t>"Развитие конкуренции"</t>
  </si>
  <si>
    <t>"Предпринимательство"</t>
  </si>
  <si>
    <t>12.</t>
  </si>
  <si>
    <t xml:space="preserve">12.1. </t>
  </si>
  <si>
    <t>12.3.</t>
  </si>
  <si>
    <t>12.4.</t>
  </si>
  <si>
    <t>12.5.</t>
  </si>
  <si>
    <t>"Развитие имущественного комплекса"</t>
  </si>
  <si>
    <t>"Управление имуществом и муниципальными финансами"</t>
  </si>
  <si>
    <t>"Развитие институтов гражданского общества, повышение эффективности местного самоуправления и реализации молодежной политики"</t>
  </si>
  <si>
    <t>"Мир и согласие. Новые возможности"</t>
  </si>
  <si>
    <t>13.</t>
  </si>
  <si>
    <t>13.1.</t>
  </si>
  <si>
    <t>13.4.</t>
  </si>
  <si>
    <t>13.5.</t>
  </si>
  <si>
    <t>13.6.</t>
  </si>
  <si>
    <t>"Развитие туризма в Московской области"</t>
  </si>
  <si>
    <t>14.</t>
  </si>
  <si>
    <t>"Развитие и функционирование дорожно-транспортного комплекса"</t>
  </si>
  <si>
    <t>14.1.</t>
  </si>
  <si>
    <t>14.2.</t>
  </si>
  <si>
    <t>15.</t>
  </si>
  <si>
    <t>"Цифровое муниципальное образование"</t>
  </si>
  <si>
    <t>15.1.</t>
  </si>
  <si>
    <t>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</si>
  <si>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15.2.</t>
  </si>
  <si>
    <t>16.</t>
  </si>
  <si>
    <t>16.1.</t>
  </si>
  <si>
    <t>16.2.</t>
  </si>
  <si>
    <t>17.</t>
  </si>
  <si>
    <t>17.1.</t>
  </si>
  <si>
    <t>17.2.</t>
  </si>
  <si>
    <t>17.3.</t>
  </si>
  <si>
    <t>17.5.</t>
  </si>
  <si>
    <t>18.</t>
  </si>
  <si>
    <t>"Формирование современной комфортной городской среды"</t>
  </si>
  <si>
    <t>"Комфортная городская среда"</t>
  </si>
  <si>
    <t>18.2.</t>
  </si>
  <si>
    <t>18.3.</t>
  </si>
  <si>
    <t>18.6.</t>
  </si>
  <si>
    <t>18.7.</t>
  </si>
  <si>
    <t>"Строительство объектов социальной инфраструктуры"</t>
  </si>
  <si>
    <t>"Строительство (реконструкция) объектов культуры"</t>
  </si>
  <si>
    <t>"Строительство (реконструкция) объектов образования"</t>
  </si>
  <si>
    <t>19.</t>
  </si>
  <si>
    <t>"Переселение граждан из аварийного жилищного фонда"</t>
  </si>
  <si>
    <t>19.1.</t>
  </si>
  <si>
    <t>"Обеспечение устойчивого сокращения непригодного для проживания жилищного фонда"</t>
  </si>
  <si>
    <t>19.2.</t>
  </si>
  <si>
    <t>"Обеспечение мероприятий по переселению граждан из аварийного жилищного фонда в Московской области"</t>
  </si>
  <si>
    <t>ИТОГО</t>
  </si>
  <si>
    <t>Контроль</t>
  </si>
  <si>
    <t>Приложение 1</t>
  </si>
  <si>
    <t>"Дороги Подмосковья"</t>
  </si>
  <si>
    <r>
      <t xml:space="preserve">"Развитие музейного дела и народных художественных промыслов"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</si>
  <si>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"Развитие библиотечного дела"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</si>
  <si>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"Развитие профессионального искусства, гастрольно-концертной и культурно-досуговой деятельности, кинематографии"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</si>
  <si>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"Обеспечивающая подпрограмма"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</si>
  <si>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"Развитие парков культуры и отдыха"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</si>
  <si>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"Подготовка спортивного резерва"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</si>
  <si>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"Развитие мелиорации земель сельскохозяйственного назначения" </t>
    </r>
    <r>
      <rPr>
        <sz val="10"/>
        <rFont val="Times New Roman"/>
        <family val="1"/>
        <charset val="204"/>
      </rPr>
      <t>(средства бюджета РГО)</t>
    </r>
  </si>
  <si>
    <t>"Комплексное развитие сельских территорий"</t>
  </si>
  <si>
    <r>
      <t>"Обеспечение эпизоотического и ветеринарно-санитарного благополучия"</t>
    </r>
    <r>
      <rPr>
        <sz val="10"/>
        <rFont val="Times New Roman"/>
        <family val="1"/>
        <charset val="204"/>
      </rPr>
      <t xml:space="preserve"> (средства бюджета МО)</t>
    </r>
  </si>
  <si>
    <r>
      <t>"Охрана окружающей среды"</t>
    </r>
    <r>
      <rPr>
        <sz val="10"/>
        <rFont val="Times New Roman"/>
        <family val="1"/>
        <charset val="204"/>
      </rPr>
      <t xml:space="preserve"> (средства бюджета РГО)</t>
    </r>
  </si>
  <si>
    <r>
      <t>"Снижение рисков возникновения и смягчение последствий чрезвычайных ситуаций природного и техногенного характера"</t>
    </r>
    <r>
      <rPr>
        <sz val="10"/>
        <rFont val="Times New Roman"/>
        <family val="1"/>
        <charset val="204"/>
      </rPr>
      <t xml:space="preserve"> (средства бюджета РГО)</t>
    </r>
  </si>
  <si>
    <r>
      <t xml:space="preserve">"Развитие и совершенствование систем оповещения и информирования населения Московской области" 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</si>
  <si>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"Обеспечение пожарной безопасности" 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</si>
  <si>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"Комплексное освоение земельных участков в целях жилищного строительства и развитие застроенных территорий" </t>
    </r>
    <r>
      <rPr>
        <sz val="10"/>
        <rFont val="Times New Roman"/>
        <family val="1"/>
        <charset val="204"/>
      </rPr>
      <t>(средства бюджета МО)</t>
    </r>
  </si>
  <si>
    <r>
      <t xml:space="preserve">"Обеспечение жильем детей-сирот и детей, оставшихся без попечения родителей, лиц из числа детей-сирот и детей, оставшихся без попечения родителей" </t>
    </r>
    <r>
      <rPr>
        <sz val="10"/>
        <rFont val="Times New Roman"/>
        <family val="1"/>
        <charset val="204"/>
      </rPr>
      <t>(средства бюджета МО)</t>
    </r>
  </si>
  <si>
    <t xml:space="preserve">Выполнено                                            </t>
  </si>
  <si>
    <t xml:space="preserve">Профинан сировано                                                              </t>
  </si>
  <si>
    <t xml:space="preserve">Объем финансиров.                            на 2020 год                   </t>
  </si>
  <si>
    <t>% 
выполнен.
(гр.4/гр.3)</t>
  </si>
  <si>
    <t>13.2.</t>
  </si>
  <si>
    <t>"Эффективное местное самоуправление Московской области"</t>
  </si>
  <si>
    <t>13.3.</t>
  </si>
  <si>
    <r>
      <t xml:space="preserve">"Дополнительное образование, воспитание и психолого-социальное сопровождение детей" </t>
    </r>
    <r>
      <rPr>
        <sz val="10"/>
        <rFont val="Times New Roman"/>
        <family val="1"/>
        <charset val="204"/>
      </rPr>
      <t>(средства бюджета РГО)</t>
    </r>
  </si>
  <si>
    <t>7.2.</t>
  </si>
  <si>
    <r>
      <t xml:space="preserve">Развитие водохозяйственного комплекса </t>
    </r>
    <r>
      <rPr>
        <sz val="10"/>
        <rFont val="Times New Roman"/>
        <family val="1"/>
        <charset val="204"/>
      </rPr>
      <t>(средства бюджета РГО)</t>
    </r>
  </si>
  <si>
    <r>
      <t>4. "Энергосбережение и повышение энергетической эффективности" (</t>
    </r>
    <r>
      <rPr>
        <sz val="10"/>
        <rFont val="Times New Roman"/>
        <family val="1"/>
        <charset val="204"/>
      </rPr>
      <t>внебюджетные источники)</t>
    </r>
  </si>
  <si>
    <r>
      <t>3. "Развитие малого и среднего предпринимательства"</t>
    </r>
    <r>
      <rPr>
        <sz val="10"/>
        <rFont val="Times New Roman"/>
        <family val="1"/>
        <charset val="204"/>
      </rPr>
      <t xml:space="preserve"> (средства бюджета РГО)</t>
    </r>
  </si>
  <si>
    <r>
      <t xml:space="preserve">"Совершенствование муниципальной службы Московской области"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</si>
  <si>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"Управление муниципальными финансами" </t>
    </r>
    <r>
      <rPr>
        <sz val="10"/>
        <rFont val="Times New Roman"/>
        <family val="1"/>
        <charset val="204"/>
      </rPr>
      <t>(средства бюджета РГО)</t>
    </r>
  </si>
  <si>
    <r>
      <t>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  </r>
    <r>
      <rPr>
        <sz val="10"/>
        <rFont val="Times New Roman"/>
        <family val="1"/>
        <charset val="204"/>
      </rPr>
      <t xml:space="preserve"> (средства бюджета РГО)</t>
    </r>
  </si>
  <si>
    <r>
      <t xml:space="preserve">"Молодежь Подмосковья"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</si>
  <si>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"Обеспечивающая подпрограмма" </t>
    </r>
    <r>
      <rPr>
        <sz val="10"/>
        <rFont val="Times New Roman"/>
        <family val="1"/>
        <charset val="204"/>
      </rPr>
      <t>(средства федерального бюджета)</t>
    </r>
  </si>
  <si>
    <r>
      <t xml:space="preserve">"Архитектура и градостроительство" </t>
    </r>
    <r>
      <rPr>
        <sz val="11"/>
        <rFont val="Times New Roman"/>
        <family val="1"/>
        <charset val="204"/>
      </rPr>
      <t>(средства бюджета МО)</t>
    </r>
  </si>
  <si>
    <r>
      <t xml:space="preserve">"Благоустройство территорий"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</si>
  <si>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"Строительство (реконструкция) объектов административно-общественного и жилого назначения" </t>
    </r>
    <r>
      <rPr>
        <sz val="10"/>
        <rFont val="Times New Roman"/>
        <family val="1"/>
        <charset val="204"/>
      </rPr>
      <t>(средства бюджета РГО)</t>
    </r>
  </si>
  <si>
    <r>
      <t xml:space="preserve">"Развитие физической культуры и спорта" </t>
    </r>
    <r>
      <rPr>
        <sz val="10"/>
        <rFont val="Times New Roman"/>
        <family val="1"/>
        <charset val="204"/>
      </rPr>
      <t>(средства бюджета РГО)</t>
    </r>
  </si>
  <si>
    <t xml:space="preserve">Оперативный отчет об выполнении муниципальных программ  
Рузского городского округа за январь-декабрь 2020 года     </t>
  </si>
  <si>
    <t>"Развитие сельского хозяйства"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</si>
</sst>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%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b/>
      <i/>
      <sz val="11"/>
      <color theme="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Calibri"/>
      <family val="2"/>
      <scheme val="minor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2" fillId="0" borderId="3" xfId="0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0" fontId="7" fillId="0" borderId="5" xfId="1" applyNumberFormat="1" applyFont="1" applyFill="1" applyBorder="1" applyAlignment="1">
      <alignment horizontal="left" vertical="top" wrapText="1"/>
    </xf>
    <xf numFmtId="0" fontId="7" fillId="0" borderId="5" xfId="1" applyNumberFormat="1" applyFont="1" applyBorder="1" applyAlignment="1">
      <alignment horizontal="left" vertical="top" wrapText="1"/>
    </xf>
    <xf numFmtId="0" fontId="0" fillId="0" borderId="0" xfId="0" applyFill="1"/>
    <xf numFmtId="0" fontId="11" fillId="0" borderId="1" xfId="0" applyFont="1" applyBorder="1" applyAlignment="1">
      <alignment horizontal="right" vertical="top"/>
    </xf>
    <xf numFmtId="4" fontId="11" fillId="0" borderId="1" xfId="0" applyNumberFormat="1" applyFont="1" applyBorder="1" applyAlignment="1">
      <alignment vertical="top"/>
    </xf>
    <xf numFmtId="165" fontId="11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4" fillId="0" borderId="0" xfId="0" applyFont="1"/>
    <xf numFmtId="4" fontId="8" fillId="2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0" fontId="6" fillId="2" borderId="4" xfId="1" applyNumberFormat="1" applyFont="1" applyFill="1" applyBorder="1" applyAlignment="1">
      <alignment horizontal="left" vertical="top" wrapText="1"/>
    </xf>
    <xf numFmtId="0" fontId="0" fillId="0" borderId="0" xfId="0" applyFont="1"/>
    <xf numFmtId="0" fontId="14" fillId="0" borderId="1" xfId="0" applyFont="1" applyBorder="1" applyAlignment="1">
      <alignment horizontal="left" vertical="top" wrapText="1"/>
    </xf>
    <xf numFmtId="0" fontId="16" fillId="0" borderId="0" xfId="0" applyFont="1"/>
    <xf numFmtId="0" fontId="8" fillId="2" borderId="2" xfId="0" applyFont="1" applyFill="1" applyBorder="1" applyAlignment="1">
      <alignment horizontal="right" vertical="top"/>
    </xf>
    <xf numFmtId="165" fontId="17" fillId="0" borderId="1" xfId="0" applyNumberFormat="1" applyFont="1" applyBorder="1" applyAlignment="1">
      <alignment vertical="top"/>
    </xf>
    <xf numFmtId="0" fontId="18" fillId="0" borderId="1" xfId="0" applyFont="1" applyBorder="1"/>
    <xf numFmtId="0" fontId="19" fillId="0" borderId="1" xfId="0" applyFont="1" applyBorder="1" applyAlignment="1">
      <alignment horizontal="right" vertical="top"/>
    </xf>
    <xf numFmtId="0" fontId="19" fillId="0" borderId="5" xfId="1" applyNumberFormat="1" applyFont="1" applyFill="1" applyBorder="1" applyAlignment="1">
      <alignment horizontal="left" vertical="top" wrapText="1"/>
    </xf>
    <xf numFmtId="4" fontId="13" fillId="0" borderId="1" xfId="0" applyNumberFormat="1" applyFont="1" applyBorder="1" applyAlignment="1">
      <alignment vertical="top"/>
    </xf>
    <xf numFmtId="165" fontId="13" fillId="0" borderId="1" xfId="0" applyNumberFormat="1" applyFont="1" applyBorder="1" applyAlignment="1">
      <alignment vertical="top"/>
    </xf>
    <xf numFmtId="0" fontId="19" fillId="0" borderId="5" xfId="1" applyNumberFormat="1" applyFont="1" applyBorder="1" applyAlignment="1">
      <alignment horizontal="left" vertical="top" wrapText="1"/>
    </xf>
    <xf numFmtId="0" fontId="20" fillId="0" borderId="0" xfId="0" applyFont="1"/>
    <xf numFmtId="4" fontId="19" fillId="0" borderId="1" xfId="0" applyNumberFormat="1" applyFont="1" applyBorder="1" applyAlignment="1">
      <alignment vertical="top"/>
    </xf>
    <xf numFmtId="165" fontId="19" fillId="0" borderId="1" xfId="0" applyNumberFormat="1" applyFont="1" applyBorder="1" applyAlignment="1">
      <alignment vertical="top"/>
    </xf>
    <xf numFmtId="0" fontId="15" fillId="2" borderId="1" xfId="0" applyFont="1" applyFill="1" applyBorder="1" applyAlignment="1">
      <alignment horizontal="right" vertical="top"/>
    </xf>
    <xf numFmtId="0" fontId="15" fillId="2" borderId="5" xfId="1" applyNumberFormat="1" applyFont="1" applyFill="1" applyBorder="1" applyAlignment="1">
      <alignment horizontal="left" vertical="top" wrapText="1"/>
    </xf>
    <xf numFmtId="4" fontId="15" fillId="2" borderId="1" xfId="0" applyNumberFormat="1" applyFont="1" applyFill="1" applyBorder="1" applyAlignment="1">
      <alignment vertical="top"/>
    </xf>
    <xf numFmtId="165" fontId="15" fillId="2" borderId="1" xfId="0" applyNumberFormat="1" applyFont="1" applyFill="1" applyBorder="1" applyAlignment="1">
      <alignment vertical="top"/>
    </xf>
    <xf numFmtId="4" fontId="14" fillId="0" borderId="1" xfId="0" applyNumberFormat="1" applyFont="1" applyFill="1" applyBorder="1" applyAlignment="1">
      <alignment vertical="top"/>
    </xf>
    <xf numFmtId="165" fontId="14" fillId="0" borderId="1" xfId="0" applyNumberFormat="1" applyFont="1" applyBorder="1" applyAlignment="1">
      <alignment vertical="top"/>
    </xf>
    <xf numFmtId="0" fontId="14" fillId="0" borderId="5" xfId="1" applyNumberFormat="1" applyFont="1" applyFill="1" applyBorder="1" applyAlignment="1">
      <alignment horizontal="left" vertical="top" wrapText="1"/>
    </xf>
    <xf numFmtId="0" fontId="20" fillId="0" borderId="0" xfId="0" applyFont="1" applyFill="1"/>
    <xf numFmtId="4" fontId="14" fillId="0" borderId="1" xfId="0" applyNumberFormat="1" applyFont="1" applyBorder="1" applyAlignment="1">
      <alignment vertical="top"/>
    </xf>
    <xf numFmtId="0" fontId="13" fillId="0" borderId="5" xfId="1" applyNumberFormat="1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4" fontId="22" fillId="0" borderId="1" xfId="0" applyNumberFormat="1" applyFont="1" applyBorder="1" applyAlignment="1">
      <alignment vertical="top"/>
    </xf>
    <xf numFmtId="4" fontId="17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13" fillId="0" borderId="2" xfId="0" applyFont="1" applyBorder="1" applyAlignment="1">
      <alignment horizontal="center" vertical="top"/>
    </xf>
    <xf numFmtId="0" fontId="15" fillId="0" borderId="1" xfId="0" applyFont="1" applyBorder="1" applyAlignment="1">
      <alignment horizontal="right" vertical="top"/>
    </xf>
    <xf numFmtId="4" fontId="13" fillId="0" borderId="1" xfId="0" applyNumberFormat="1" applyFont="1" applyFill="1" applyBorder="1" applyAlignment="1">
      <alignment vertical="top"/>
    </xf>
    <xf numFmtId="4" fontId="19" fillId="0" borderId="1" xfId="0" applyNumberFormat="1" applyFont="1" applyFill="1" applyBorder="1" applyAlignment="1">
      <alignment vertical="top"/>
    </xf>
    <xf numFmtId="165" fontId="14" fillId="0" borderId="1" xfId="0" applyNumberFormat="1" applyFont="1" applyFill="1" applyBorder="1" applyAlignment="1">
      <alignment vertical="top"/>
    </xf>
    <xf numFmtId="4" fontId="15" fillId="0" borderId="1" xfId="0" applyNumberFormat="1" applyFont="1" applyBorder="1" applyAlignment="1">
      <alignment vertical="top"/>
    </xf>
    <xf numFmtId="0" fontId="15" fillId="3" borderId="1" xfId="0" applyFont="1" applyFill="1" applyBorder="1" applyAlignment="1">
      <alignment horizontal="right" vertical="top"/>
    </xf>
    <xf numFmtId="0" fontId="15" fillId="3" borderId="5" xfId="1" applyNumberFormat="1" applyFont="1" applyFill="1" applyBorder="1" applyAlignment="1">
      <alignment horizontal="left" vertical="top" wrapText="1"/>
    </xf>
    <xf numFmtId="4" fontId="15" fillId="3" borderId="1" xfId="0" applyNumberFormat="1" applyFont="1" applyFill="1" applyBorder="1" applyAlignment="1">
      <alignment vertical="top"/>
    </xf>
    <xf numFmtId="165" fontId="15" fillId="3" borderId="1" xfId="0" applyNumberFormat="1" applyFont="1" applyFill="1" applyBorder="1" applyAlignment="1">
      <alignment vertical="top"/>
    </xf>
    <xf numFmtId="4" fontId="13" fillId="0" borderId="1" xfId="0" applyNumberFormat="1" applyFont="1" applyBorder="1"/>
    <xf numFmtId="4" fontId="15" fillId="0" borderId="1" xfId="0" applyNumberFormat="1" applyFont="1" applyFill="1" applyBorder="1" applyAlignment="1">
      <alignment vertical="top"/>
    </xf>
    <xf numFmtId="4" fontId="16" fillId="0" borderId="0" xfId="0" applyNumberFormat="1" applyFont="1"/>
    <xf numFmtId="0" fontId="15" fillId="0" borderId="1" xfId="0" applyFont="1" applyBorder="1" applyAlignment="1">
      <alignment vertical="top" wrapText="1"/>
    </xf>
    <xf numFmtId="4" fontId="15" fillId="0" borderId="1" xfId="0" applyNumberFormat="1" applyFont="1" applyBorder="1"/>
    <xf numFmtId="0" fontId="24" fillId="0" borderId="1" xfId="0" applyFont="1" applyBorder="1" applyAlignment="1">
      <alignment horizontal="left" vertical="top" wrapText="1"/>
    </xf>
    <xf numFmtId="4" fontId="24" fillId="0" borderId="1" xfId="0" applyNumberFormat="1" applyFont="1" applyBorder="1"/>
    <xf numFmtId="165" fontId="25" fillId="0" borderId="1" xfId="0" applyNumberFormat="1" applyFont="1" applyBorder="1" applyAlignment="1">
      <alignment vertical="top"/>
    </xf>
    <xf numFmtId="0" fontId="24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13" fillId="0" borderId="3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14" fillId="0" borderId="3" xfId="0" applyFont="1" applyFill="1" applyBorder="1" applyAlignment="1">
      <alignment horizontal="center" vertical="top"/>
    </xf>
    <xf numFmtId="0" fontId="14" fillId="0" borderId="2" xfId="0" applyFont="1" applyFill="1" applyBorder="1" applyAlignment="1">
      <alignment horizontal="center" vertical="top"/>
    </xf>
    <xf numFmtId="0" fontId="14" fillId="0" borderId="6" xfId="0" applyFont="1" applyFill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15" fillId="0" borderId="3" xfId="0" applyFont="1" applyBorder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0" fontId="17" fillId="0" borderId="3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0" fontId="17" fillId="0" borderId="2" xfId="0" applyFont="1" applyBorder="1" applyAlignment="1">
      <alignment horizontal="center" vertical="top"/>
    </xf>
    <xf numFmtId="16" fontId="15" fillId="0" borderId="3" xfId="0" applyNumberFormat="1" applyFont="1" applyBorder="1" applyAlignment="1">
      <alignment horizontal="center" vertical="top"/>
    </xf>
    <xf numFmtId="16" fontId="15" fillId="0" borderId="2" xfId="0" applyNumberFormat="1" applyFont="1" applyBorder="1" applyAlignment="1">
      <alignment horizontal="center" vertical="top"/>
    </xf>
    <xf numFmtId="0" fontId="19" fillId="0" borderId="3" xfId="0" applyFont="1" applyBorder="1" applyAlignment="1">
      <alignment horizontal="center" vertical="top"/>
    </xf>
    <xf numFmtId="0" fontId="19" fillId="0" borderId="2" xfId="0" applyFont="1" applyBorder="1" applyAlignment="1">
      <alignment horizontal="center" vertical="top"/>
    </xf>
    <xf numFmtId="0" fontId="23" fillId="0" borderId="3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2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7"/>
  <sheetViews>
    <sheetView tabSelected="1" zoomScale="110" zoomScaleNormal="110" workbookViewId="0">
      <pane ySplit="5" topLeftCell="A45" activePane="bottomLeft" state="frozen"/>
      <selection pane="bottomLeft" activeCell="O64" sqref="O64"/>
    </sheetView>
  </sheetViews>
  <sheetFormatPr defaultRowHeight="15" x14ac:dyDescent="0.25"/>
  <cols>
    <col min="1" max="1" width="5.28515625" customWidth="1"/>
    <col min="2" max="2" width="37.5703125" customWidth="1"/>
    <col min="3" max="4" width="12.5703125" customWidth="1"/>
    <col min="5" max="5" width="12.85546875" customWidth="1"/>
    <col min="6" max="6" width="10.42578125" customWidth="1"/>
  </cols>
  <sheetData>
    <row r="1" spans="1:6" x14ac:dyDescent="0.25">
      <c r="E1" s="65" t="s">
        <v>159</v>
      </c>
      <c r="F1" s="65"/>
    </row>
    <row r="2" spans="1:6" ht="31.5" customHeight="1" x14ac:dyDescent="0.25">
      <c r="A2" s="64" t="s">
        <v>197</v>
      </c>
      <c r="B2" s="64"/>
      <c r="C2" s="64"/>
      <c r="D2" s="64"/>
      <c r="E2" s="64"/>
      <c r="F2" s="64"/>
    </row>
    <row r="3" spans="1:6" ht="10.5" customHeight="1" x14ac:dyDescent="0.25"/>
    <row r="4" spans="1:6" ht="46.5" customHeight="1" x14ac:dyDescent="0.25">
      <c r="A4" s="1" t="s">
        <v>10</v>
      </c>
      <c r="B4" s="1" t="s">
        <v>11</v>
      </c>
      <c r="C4" s="2" t="s">
        <v>178</v>
      </c>
      <c r="D4" s="2" t="s">
        <v>176</v>
      </c>
      <c r="E4" s="2" t="s">
        <v>177</v>
      </c>
      <c r="F4" s="3" t="s">
        <v>179</v>
      </c>
    </row>
    <row r="5" spans="1:6" s="44" customFormat="1" x14ac:dyDescent="0.25">
      <c r="A5" s="43">
        <v>1</v>
      </c>
      <c r="B5" s="43">
        <v>2</v>
      </c>
      <c r="C5" s="43">
        <v>3</v>
      </c>
      <c r="D5" s="43">
        <v>4</v>
      </c>
      <c r="E5" s="43">
        <v>5</v>
      </c>
      <c r="F5" s="43">
        <v>6</v>
      </c>
    </row>
    <row r="6" spans="1:6" ht="30" x14ac:dyDescent="0.25">
      <c r="A6" s="19" t="s">
        <v>15</v>
      </c>
      <c r="B6" s="15" t="s">
        <v>16</v>
      </c>
      <c r="C6" s="13">
        <f>C8</f>
        <v>2282.64</v>
      </c>
      <c r="D6" s="13">
        <f t="shared" ref="D6:E6" si="0">D8</f>
        <v>2282.64</v>
      </c>
      <c r="E6" s="13">
        <f t="shared" si="0"/>
        <v>2282.64</v>
      </c>
      <c r="F6" s="14">
        <f>D6/C6</f>
        <v>1</v>
      </c>
    </row>
    <row r="7" spans="1:6" ht="40.5" customHeight="1" x14ac:dyDescent="0.25">
      <c r="A7" s="7" t="s">
        <v>12</v>
      </c>
      <c r="B7" s="4" t="s">
        <v>17</v>
      </c>
      <c r="C7" s="8">
        <v>0</v>
      </c>
      <c r="D7" s="8">
        <v>0</v>
      </c>
      <c r="E7" s="8">
        <v>0</v>
      </c>
      <c r="F7" s="9">
        <v>0</v>
      </c>
    </row>
    <row r="8" spans="1:6" ht="38.25" x14ac:dyDescent="0.25">
      <c r="A8" s="7" t="s">
        <v>13</v>
      </c>
      <c r="B8" s="5" t="s">
        <v>18</v>
      </c>
      <c r="C8" s="8">
        <v>2282.64</v>
      </c>
      <c r="D8" s="8">
        <v>2282.64</v>
      </c>
      <c r="E8" s="8">
        <v>2282.64</v>
      </c>
      <c r="F8" s="9">
        <f>D8/C8</f>
        <v>1</v>
      </c>
    </row>
    <row r="9" spans="1:6" x14ac:dyDescent="0.25">
      <c r="A9" s="30" t="s">
        <v>19</v>
      </c>
      <c r="B9" s="31" t="s">
        <v>28</v>
      </c>
      <c r="C9" s="32">
        <f>C10+C11</f>
        <v>261485.04</v>
      </c>
      <c r="D9" s="32">
        <f t="shared" ref="D9:E9" si="1">D10+D11</f>
        <v>258092.78</v>
      </c>
      <c r="E9" s="32">
        <f t="shared" si="1"/>
        <v>258854.75</v>
      </c>
      <c r="F9" s="33">
        <f t="shared" ref="F9:F11" si="2">D9/C9</f>
        <v>0.98702694425654325</v>
      </c>
    </row>
    <row r="10" spans="1:6" s="6" customFormat="1" ht="15.75" x14ac:dyDescent="0.25">
      <c r="A10" s="68"/>
      <c r="B10" s="10" t="s">
        <v>14</v>
      </c>
      <c r="C10" s="34">
        <f>C13+C14+C15+C18+C20+C21</f>
        <v>255641.04</v>
      </c>
      <c r="D10" s="34">
        <f t="shared" ref="D10:E10" si="3">D13+D14+D15+D18+D20+D21</f>
        <v>252248.78</v>
      </c>
      <c r="E10" s="34">
        <f t="shared" si="3"/>
        <v>253010.75</v>
      </c>
      <c r="F10" s="35">
        <f t="shared" si="2"/>
        <v>0.98673037787672901</v>
      </c>
    </row>
    <row r="11" spans="1:6" s="6" customFormat="1" ht="15.75" x14ac:dyDescent="0.25">
      <c r="A11" s="69"/>
      <c r="B11" s="10" t="s">
        <v>32</v>
      </c>
      <c r="C11" s="34">
        <f>C19</f>
        <v>5844</v>
      </c>
      <c r="D11" s="34">
        <f t="shared" ref="D11:E11" si="4">D19</f>
        <v>5844</v>
      </c>
      <c r="E11" s="34">
        <f t="shared" si="4"/>
        <v>5844</v>
      </c>
      <c r="F11" s="35">
        <f t="shared" si="2"/>
        <v>1</v>
      </c>
    </row>
    <row r="12" spans="1:6" ht="65.25" customHeight="1" x14ac:dyDescent="0.25">
      <c r="A12" s="22" t="s">
        <v>20</v>
      </c>
      <c r="B12" s="23" t="s">
        <v>29</v>
      </c>
      <c r="C12" s="24">
        <v>0</v>
      </c>
      <c r="D12" s="24">
        <v>0</v>
      </c>
      <c r="E12" s="24">
        <v>0</v>
      </c>
      <c r="F12" s="25">
        <v>0</v>
      </c>
    </row>
    <row r="13" spans="1:6" ht="38.25" x14ac:dyDescent="0.25">
      <c r="A13" s="22" t="s">
        <v>22</v>
      </c>
      <c r="B13" s="26" t="s">
        <v>161</v>
      </c>
      <c r="C13" s="24">
        <v>16195.44</v>
      </c>
      <c r="D13" s="24">
        <v>15879.04</v>
      </c>
      <c r="E13" s="24">
        <v>16165.44</v>
      </c>
      <c r="F13" s="25">
        <f>D13/C13</f>
        <v>0.98046363667797853</v>
      </c>
    </row>
    <row r="14" spans="1:6" ht="25.5" x14ac:dyDescent="0.25">
      <c r="A14" s="22" t="s">
        <v>23</v>
      </c>
      <c r="B14" s="26" t="s">
        <v>162</v>
      </c>
      <c r="C14" s="24">
        <v>71206.13</v>
      </c>
      <c r="D14" s="24">
        <v>70717.97</v>
      </c>
      <c r="E14" s="24">
        <v>70830.12</v>
      </c>
      <c r="F14" s="25">
        <f>D14/C14</f>
        <v>0.99314441046016677</v>
      </c>
    </row>
    <row r="15" spans="1:6" s="27" customFormat="1" ht="54.75" customHeight="1" x14ac:dyDescent="0.25">
      <c r="A15" s="22" t="s">
        <v>21</v>
      </c>
      <c r="B15" s="26" t="s">
        <v>163</v>
      </c>
      <c r="C15" s="24">
        <v>148327.66</v>
      </c>
      <c r="D15" s="24">
        <v>145900.01999999999</v>
      </c>
      <c r="E15" s="24">
        <v>146257.66</v>
      </c>
      <c r="F15" s="25">
        <f>D15/C15</f>
        <v>0.98363326165868181</v>
      </c>
    </row>
    <row r="16" spans="1:6" s="27" customFormat="1" ht="39.75" customHeight="1" x14ac:dyDescent="0.25">
      <c r="A16" s="22" t="s">
        <v>24</v>
      </c>
      <c r="B16" s="26" t="s">
        <v>30</v>
      </c>
      <c r="C16" s="24">
        <v>0</v>
      </c>
      <c r="D16" s="24">
        <v>0</v>
      </c>
      <c r="E16" s="24">
        <v>0</v>
      </c>
      <c r="F16" s="25">
        <v>0</v>
      </c>
    </row>
    <row r="17" spans="1:6" x14ac:dyDescent="0.25">
      <c r="A17" s="22" t="s">
        <v>25</v>
      </c>
      <c r="B17" s="26" t="s">
        <v>31</v>
      </c>
      <c r="C17" s="28">
        <f>C18+C19</f>
        <v>10702.95</v>
      </c>
      <c r="D17" s="28">
        <f t="shared" ref="D17:E17" si="5">D18+D19</f>
        <v>10702.95</v>
      </c>
      <c r="E17" s="28">
        <f t="shared" si="5"/>
        <v>10702.95</v>
      </c>
      <c r="F17" s="29">
        <f>D17/C17</f>
        <v>1</v>
      </c>
    </row>
    <row r="18" spans="1:6" s="12" customFormat="1" ht="12.75" x14ac:dyDescent="0.2">
      <c r="A18" s="66"/>
      <c r="B18" s="11" t="s">
        <v>14</v>
      </c>
      <c r="C18" s="24">
        <v>4858.95</v>
      </c>
      <c r="D18" s="24">
        <v>4858.95</v>
      </c>
      <c r="E18" s="24">
        <v>4858.95</v>
      </c>
      <c r="F18" s="25">
        <f t="shared" ref="F18:F25" si="6">D18/C18</f>
        <v>1</v>
      </c>
    </row>
    <row r="19" spans="1:6" s="12" customFormat="1" ht="12.75" x14ac:dyDescent="0.2">
      <c r="A19" s="67"/>
      <c r="B19" s="11" t="s">
        <v>32</v>
      </c>
      <c r="C19" s="24">
        <v>5844</v>
      </c>
      <c r="D19" s="24">
        <v>5844</v>
      </c>
      <c r="E19" s="24">
        <v>5844</v>
      </c>
      <c r="F19" s="25">
        <f t="shared" si="6"/>
        <v>1</v>
      </c>
    </row>
    <row r="20" spans="1:6" ht="25.5" x14ac:dyDescent="0.25">
      <c r="A20" s="22" t="s">
        <v>26</v>
      </c>
      <c r="B20" s="26" t="s">
        <v>164</v>
      </c>
      <c r="C20" s="28">
        <v>8459.08</v>
      </c>
      <c r="D20" s="28">
        <v>8306.7999999999993</v>
      </c>
      <c r="E20" s="28">
        <v>8306.7999999999993</v>
      </c>
      <c r="F20" s="29">
        <f t="shared" si="6"/>
        <v>0.98199804234030175</v>
      </c>
    </row>
    <row r="21" spans="1:6" ht="28.5" customHeight="1" x14ac:dyDescent="0.25">
      <c r="A21" s="22" t="s">
        <v>27</v>
      </c>
      <c r="B21" s="26" t="s">
        <v>165</v>
      </c>
      <c r="C21" s="28">
        <v>6593.78</v>
      </c>
      <c r="D21" s="28">
        <v>6586</v>
      </c>
      <c r="E21" s="28">
        <v>6591.78</v>
      </c>
      <c r="F21" s="29">
        <f t="shared" si="6"/>
        <v>0.99882010015499456</v>
      </c>
    </row>
    <row r="22" spans="1:6" s="27" customFormat="1" x14ac:dyDescent="0.25">
      <c r="A22" s="30" t="s">
        <v>33</v>
      </c>
      <c r="B22" s="31" t="s">
        <v>39</v>
      </c>
      <c r="C22" s="32">
        <f>C23+C24+C25</f>
        <v>1586479.48</v>
      </c>
      <c r="D22" s="32">
        <f t="shared" ref="D22:E22" si="7">D23+D24+D25</f>
        <v>1556874.0499999998</v>
      </c>
      <c r="E22" s="32">
        <f t="shared" si="7"/>
        <v>1556874.0499999998</v>
      </c>
      <c r="F22" s="33">
        <f t="shared" si="6"/>
        <v>0.98133891400851891</v>
      </c>
    </row>
    <row r="23" spans="1:6" s="37" customFormat="1" x14ac:dyDescent="0.25">
      <c r="A23" s="68"/>
      <c r="B23" s="11" t="s">
        <v>14</v>
      </c>
      <c r="C23" s="34">
        <f>C27+C30+C33+C35</f>
        <v>429363.48000000004</v>
      </c>
      <c r="D23" s="34">
        <f t="shared" ref="D23:E23" si="8">D27+D30+D33+D35</f>
        <v>412730.3</v>
      </c>
      <c r="E23" s="34">
        <f t="shared" si="8"/>
        <v>412730.3</v>
      </c>
      <c r="F23" s="35">
        <f t="shared" si="6"/>
        <v>0.9612608412806789</v>
      </c>
    </row>
    <row r="24" spans="1:6" s="37" customFormat="1" x14ac:dyDescent="0.25">
      <c r="A24" s="70"/>
      <c r="B24" s="11" t="s">
        <v>32</v>
      </c>
      <c r="C24" s="34">
        <f>C28+C31</f>
        <v>1137523.58</v>
      </c>
      <c r="D24" s="34">
        <f t="shared" ref="D24:E24" si="9">D28+D31</f>
        <v>1125647.5899999999</v>
      </c>
      <c r="E24" s="34">
        <f t="shared" si="9"/>
        <v>1125647.5899999999</v>
      </c>
      <c r="F24" s="35">
        <f t="shared" si="6"/>
        <v>0.98955978565297065</v>
      </c>
    </row>
    <row r="25" spans="1:6" s="37" customFormat="1" x14ac:dyDescent="0.25">
      <c r="A25" s="69"/>
      <c r="B25" s="36" t="s">
        <v>43</v>
      </c>
      <c r="C25" s="34">
        <f>C32</f>
        <v>19592.419999999998</v>
      </c>
      <c r="D25" s="34">
        <f t="shared" ref="D25:E25" si="10">D32</f>
        <v>18496.16</v>
      </c>
      <c r="E25" s="34">
        <f t="shared" si="10"/>
        <v>18496.16</v>
      </c>
      <c r="F25" s="35">
        <f t="shared" si="6"/>
        <v>0.94404672827552705</v>
      </c>
    </row>
    <row r="26" spans="1:6" x14ac:dyDescent="0.25">
      <c r="A26" s="22" t="s">
        <v>34</v>
      </c>
      <c r="B26" s="26" t="s">
        <v>40</v>
      </c>
      <c r="C26" s="28">
        <f>C27+C28</f>
        <v>554651.36</v>
      </c>
      <c r="D26" s="28">
        <f t="shared" ref="D26:E26" si="11">D27+D28</f>
        <v>535484.37</v>
      </c>
      <c r="E26" s="28">
        <f t="shared" si="11"/>
        <v>535484.37</v>
      </c>
      <c r="F26" s="29">
        <f>D26/C26</f>
        <v>0.96544317497030929</v>
      </c>
    </row>
    <row r="27" spans="1:6" x14ac:dyDescent="0.25">
      <c r="A27" s="66"/>
      <c r="B27" s="11" t="s">
        <v>14</v>
      </c>
      <c r="C27" s="24">
        <v>177653.36</v>
      </c>
      <c r="D27" s="24">
        <v>168290</v>
      </c>
      <c r="E27" s="24">
        <v>168290</v>
      </c>
      <c r="F27" s="25">
        <f t="shared" ref="F27:F33" si="12">D27/C27</f>
        <v>0.94729421385556689</v>
      </c>
    </row>
    <row r="28" spans="1:6" x14ac:dyDescent="0.25">
      <c r="A28" s="67"/>
      <c r="B28" s="11" t="s">
        <v>32</v>
      </c>
      <c r="C28" s="24">
        <v>376998</v>
      </c>
      <c r="D28" s="24">
        <v>367194.37</v>
      </c>
      <c r="E28" s="24">
        <v>367194.37</v>
      </c>
      <c r="F28" s="25">
        <f t="shared" si="12"/>
        <v>0.97399553843786968</v>
      </c>
    </row>
    <row r="29" spans="1:6" x14ac:dyDescent="0.25">
      <c r="A29" s="22" t="s">
        <v>35</v>
      </c>
      <c r="B29" s="26" t="s">
        <v>41</v>
      </c>
      <c r="C29" s="28">
        <f>C30+C31+C32</f>
        <v>913966.92</v>
      </c>
      <c r="D29" s="28">
        <f t="shared" ref="D29:E29" si="13">D30+D31+D32</f>
        <v>904506</v>
      </c>
      <c r="E29" s="28">
        <f t="shared" si="13"/>
        <v>904506</v>
      </c>
      <c r="F29" s="29">
        <f t="shared" si="12"/>
        <v>0.98964850937931093</v>
      </c>
    </row>
    <row r="30" spans="1:6" x14ac:dyDescent="0.25">
      <c r="A30" s="66"/>
      <c r="B30" s="11" t="s">
        <v>14</v>
      </c>
      <c r="C30" s="24">
        <v>133848.92000000001</v>
      </c>
      <c r="D30" s="24">
        <v>127556.62</v>
      </c>
      <c r="E30" s="24">
        <v>127556.62</v>
      </c>
      <c r="F30" s="25">
        <f t="shared" si="12"/>
        <v>0.95298953476800552</v>
      </c>
    </row>
    <row r="31" spans="1:6" x14ac:dyDescent="0.25">
      <c r="A31" s="71"/>
      <c r="B31" s="11" t="s">
        <v>32</v>
      </c>
      <c r="C31" s="24">
        <v>760525.58</v>
      </c>
      <c r="D31" s="24">
        <v>758453.22</v>
      </c>
      <c r="E31" s="24">
        <v>758453.22</v>
      </c>
      <c r="F31" s="25">
        <f t="shared" si="12"/>
        <v>0.99727509494157973</v>
      </c>
    </row>
    <row r="32" spans="1:6" x14ac:dyDescent="0.25">
      <c r="A32" s="67"/>
      <c r="B32" s="36" t="s">
        <v>43</v>
      </c>
      <c r="C32" s="24">
        <v>19592.419999999998</v>
      </c>
      <c r="D32" s="24">
        <v>18496.16</v>
      </c>
      <c r="E32" s="24">
        <v>18496.16</v>
      </c>
      <c r="F32" s="25">
        <f t="shared" si="12"/>
        <v>0.94404672827552705</v>
      </c>
    </row>
    <row r="33" spans="1:6" ht="40.5" customHeight="1" x14ac:dyDescent="0.25">
      <c r="A33" s="22" t="s">
        <v>36</v>
      </c>
      <c r="B33" s="26" t="s">
        <v>183</v>
      </c>
      <c r="C33" s="24">
        <v>101911.18</v>
      </c>
      <c r="D33" s="24">
        <v>101867.55</v>
      </c>
      <c r="E33" s="24">
        <v>101867.55</v>
      </c>
      <c r="F33" s="29">
        <f t="shared" si="12"/>
        <v>0.99957188210361225</v>
      </c>
    </row>
    <row r="34" spans="1:6" x14ac:dyDescent="0.25">
      <c r="A34" s="22" t="s">
        <v>37</v>
      </c>
      <c r="B34" s="26" t="s">
        <v>42</v>
      </c>
      <c r="C34" s="28">
        <v>0</v>
      </c>
      <c r="D34" s="28">
        <v>0</v>
      </c>
      <c r="E34" s="28">
        <v>0</v>
      </c>
      <c r="F34" s="29">
        <v>0</v>
      </c>
    </row>
    <row r="35" spans="1:6" s="27" customFormat="1" ht="28.5" customHeight="1" x14ac:dyDescent="0.25">
      <c r="A35" s="22" t="s">
        <v>38</v>
      </c>
      <c r="B35" s="26" t="s">
        <v>164</v>
      </c>
      <c r="C35" s="28">
        <v>15950.02</v>
      </c>
      <c r="D35" s="28">
        <v>15016.13</v>
      </c>
      <c r="E35" s="28">
        <v>15016.13</v>
      </c>
      <c r="F35" s="29">
        <f>D35/C35</f>
        <v>0.94144897623952817</v>
      </c>
    </row>
    <row r="36" spans="1:6" x14ac:dyDescent="0.25">
      <c r="A36" s="30" t="s">
        <v>44</v>
      </c>
      <c r="B36" s="31" t="s">
        <v>50</v>
      </c>
      <c r="C36" s="32">
        <f>C37+C38+C39</f>
        <v>73807.289999999994</v>
      </c>
      <c r="D36" s="32">
        <f t="shared" ref="D36:E36" si="14">D37+D38+D39</f>
        <v>68789.53</v>
      </c>
      <c r="E36" s="32">
        <f t="shared" si="14"/>
        <v>68789.53</v>
      </c>
      <c r="F36" s="33">
        <f t="shared" ref="F36:F48" si="15">D36/C36</f>
        <v>0.93201538763989311</v>
      </c>
    </row>
    <row r="37" spans="1:6" x14ac:dyDescent="0.25">
      <c r="A37" s="74"/>
      <c r="B37" s="17" t="s">
        <v>14</v>
      </c>
      <c r="C37" s="38">
        <f>C41+C44+C47</f>
        <v>21153.84</v>
      </c>
      <c r="D37" s="38">
        <f>D41+D44+D47</f>
        <v>19094.84</v>
      </c>
      <c r="E37" s="38">
        <f>E41+E44+E47</f>
        <v>19094.84</v>
      </c>
      <c r="F37" s="35">
        <f t="shared" si="15"/>
        <v>0.90266542622994217</v>
      </c>
    </row>
    <row r="38" spans="1:6" x14ac:dyDescent="0.25">
      <c r="A38" s="75"/>
      <c r="B38" s="17" t="s">
        <v>32</v>
      </c>
      <c r="C38" s="38">
        <f>C42+C45+C48</f>
        <v>52653.45</v>
      </c>
      <c r="D38" s="38">
        <f t="shared" ref="D38:E38" si="16">D42+D45+D48</f>
        <v>49694.69</v>
      </c>
      <c r="E38" s="38">
        <f t="shared" si="16"/>
        <v>49694.69</v>
      </c>
      <c r="F38" s="35">
        <f t="shared" si="15"/>
        <v>0.9438069110381182</v>
      </c>
    </row>
    <row r="39" spans="1:6" s="16" customFormat="1" x14ac:dyDescent="0.25">
      <c r="A39" s="76"/>
      <c r="B39" s="36" t="s">
        <v>56</v>
      </c>
      <c r="C39" s="38">
        <f>C49</f>
        <v>0</v>
      </c>
      <c r="D39" s="38">
        <f t="shared" ref="D39:E39" si="17">D49</f>
        <v>0</v>
      </c>
      <c r="E39" s="38">
        <f t="shared" si="17"/>
        <v>0</v>
      </c>
      <c r="F39" s="35">
        <v>0</v>
      </c>
    </row>
    <row r="40" spans="1:6" x14ac:dyDescent="0.25">
      <c r="A40" s="22" t="s">
        <v>45</v>
      </c>
      <c r="B40" s="26" t="s">
        <v>51</v>
      </c>
      <c r="C40" s="28">
        <f>C41+C42</f>
        <v>65544</v>
      </c>
      <c r="D40" s="28">
        <f t="shared" ref="D40:E40" si="18">D41+D42</f>
        <v>62419.47</v>
      </c>
      <c r="E40" s="28">
        <f t="shared" si="18"/>
        <v>62419.47</v>
      </c>
      <c r="F40" s="29">
        <f t="shared" si="15"/>
        <v>0.95232927499084585</v>
      </c>
    </row>
    <row r="41" spans="1:6" x14ac:dyDescent="0.25">
      <c r="A41" s="66"/>
      <c r="B41" s="11" t="s">
        <v>14</v>
      </c>
      <c r="C41" s="24">
        <v>15742</v>
      </c>
      <c r="D41" s="24">
        <v>14852.6</v>
      </c>
      <c r="E41" s="24">
        <v>14852.6</v>
      </c>
      <c r="F41" s="25">
        <f t="shared" si="15"/>
        <v>0.94350146105958588</v>
      </c>
    </row>
    <row r="42" spans="1:6" x14ac:dyDescent="0.25">
      <c r="A42" s="67"/>
      <c r="B42" s="11" t="s">
        <v>32</v>
      </c>
      <c r="C42" s="24">
        <v>49802</v>
      </c>
      <c r="D42" s="24">
        <v>47566.87</v>
      </c>
      <c r="E42" s="24">
        <v>47566.87</v>
      </c>
      <c r="F42" s="25">
        <f t="shared" si="15"/>
        <v>0.95511967390867847</v>
      </c>
    </row>
    <row r="43" spans="1:6" x14ac:dyDescent="0.25">
      <c r="A43" s="22" t="s">
        <v>46</v>
      </c>
      <c r="B43" s="26" t="s">
        <v>52</v>
      </c>
      <c r="C43" s="28">
        <f>C44+C45</f>
        <v>2666.3500000000004</v>
      </c>
      <c r="D43" s="28">
        <f t="shared" ref="D43:E43" si="19">D44+D45</f>
        <v>2666.3500000000004</v>
      </c>
      <c r="E43" s="28">
        <f t="shared" si="19"/>
        <v>2666.3500000000004</v>
      </c>
      <c r="F43" s="29">
        <f t="shared" si="15"/>
        <v>1</v>
      </c>
    </row>
    <row r="44" spans="1:6" x14ac:dyDescent="0.25">
      <c r="A44" s="66"/>
      <c r="B44" s="11" t="s">
        <v>14</v>
      </c>
      <c r="C44" s="24">
        <v>2008.9</v>
      </c>
      <c r="D44" s="24">
        <v>2008.9</v>
      </c>
      <c r="E44" s="24">
        <v>2008.9</v>
      </c>
      <c r="F44" s="25">
        <f t="shared" si="15"/>
        <v>1</v>
      </c>
    </row>
    <row r="45" spans="1:6" x14ac:dyDescent="0.25">
      <c r="A45" s="67"/>
      <c r="B45" s="11" t="s">
        <v>32</v>
      </c>
      <c r="C45" s="24">
        <v>657.45</v>
      </c>
      <c r="D45" s="24">
        <v>657.45</v>
      </c>
      <c r="E45" s="24">
        <v>657.45</v>
      </c>
      <c r="F45" s="25">
        <f t="shared" si="15"/>
        <v>1</v>
      </c>
    </row>
    <row r="46" spans="1:6" ht="27" customHeight="1" x14ac:dyDescent="0.25">
      <c r="A46" s="22" t="s">
        <v>47</v>
      </c>
      <c r="B46" s="26" t="s">
        <v>53</v>
      </c>
      <c r="C46" s="28">
        <f>C47+C48+C49</f>
        <v>5596.9400000000005</v>
      </c>
      <c r="D46" s="28">
        <f t="shared" ref="D46:E46" si="20">D47+D48+D49</f>
        <v>3703.71</v>
      </c>
      <c r="E46" s="28">
        <f t="shared" si="20"/>
        <v>3703.71</v>
      </c>
      <c r="F46" s="29">
        <f t="shared" si="15"/>
        <v>0.66173837847109307</v>
      </c>
    </row>
    <row r="47" spans="1:6" x14ac:dyDescent="0.25">
      <c r="A47" s="66"/>
      <c r="B47" s="11" t="s">
        <v>14</v>
      </c>
      <c r="C47" s="24">
        <v>3402.94</v>
      </c>
      <c r="D47" s="24">
        <v>2233.34</v>
      </c>
      <c r="E47" s="24">
        <v>2233.34</v>
      </c>
      <c r="F47" s="25">
        <f t="shared" si="15"/>
        <v>0.65629720183135765</v>
      </c>
    </row>
    <row r="48" spans="1:6" x14ac:dyDescent="0.25">
      <c r="A48" s="71"/>
      <c r="B48" s="11" t="s">
        <v>32</v>
      </c>
      <c r="C48" s="24">
        <v>2194</v>
      </c>
      <c r="D48" s="24">
        <v>1470.37</v>
      </c>
      <c r="E48" s="24">
        <v>1470.37</v>
      </c>
      <c r="F48" s="25">
        <f t="shared" si="15"/>
        <v>0.67017775752051045</v>
      </c>
    </row>
    <row r="49" spans="1:6" x14ac:dyDescent="0.25">
      <c r="A49" s="67"/>
      <c r="B49" s="36" t="s">
        <v>56</v>
      </c>
      <c r="C49" s="24">
        <v>0</v>
      </c>
      <c r="D49" s="24">
        <v>0</v>
      </c>
      <c r="E49" s="24">
        <v>0</v>
      </c>
      <c r="F49" s="25">
        <v>0</v>
      </c>
    </row>
    <row r="50" spans="1:6" ht="27.75" customHeight="1" x14ac:dyDescent="0.25">
      <c r="A50" s="22" t="s">
        <v>48</v>
      </c>
      <c r="B50" s="26" t="s">
        <v>54</v>
      </c>
      <c r="C50" s="28">
        <v>0</v>
      </c>
      <c r="D50" s="28">
        <v>0</v>
      </c>
      <c r="E50" s="28">
        <v>0</v>
      </c>
      <c r="F50" s="29">
        <v>0</v>
      </c>
    </row>
    <row r="51" spans="1:6" ht="41.25" customHeight="1" x14ac:dyDescent="0.25">
      <c r="A51" s="22" t="s">
        <v>49</v>
      </c>
      <c r="B51" s="26" t="s">
        <v>55</v>
      </c>
      <c r="C51" s="28">
        <v>0</v>
      </c>
      <c r="D51" s="28">
        <v>0</v>
      </c>
      <c r="E51" s="28">
        <v>0</v>
      </c>
      <c r="F51" s="29">
        <v>0</v>
      </c>
    </row>
    <row r="52" spans="1:6" x14ac:dyDescent="0.25">
      <c r="A52" s="30" t="s">
        <v>57</v>
      </c>
      <c r="B52" s="31" t="s">
        <v>61</v>
      </c>
      <c r="C52" s="32">
        <f>C53</f>
        <v>97715.09</v>
      </c>
      <c r="D52" s="32">
        <f t="shared" ref="D52:E52" si="21">D53+D54</f>
        <v>97372.51</v>
      </c>
      <c r="E52" s="32">
        <f t="shared" si="21"/>
        <v>97372.51</v>
      </c>
      <c r="F52" s="33">
        <f>D52/C52</f>
        <v>0.99649409318458382</v>
      </c>
    </row>
    <row r="53" spans="1:6" x14ac:dyDescent="0.25">
      <c r="A53" s="72"/>
      <c r="B53" s="11" t="s">
        <v>14</v>
      </c>
      <c r="C53" s="38">
        <f>C55+C57+C58</f>
        <v>97715.09</v>
      </c>
      <c r="D53" s="38">
        <f t="shared" ref="D53:E53" si="22">D55+D57+D58</f>
        <v>97372.51</v>
      </c>
      <c r="E53" s="38">
        <f t="shared" si="22"/>
        <v>97372.51</v>
      </c>
      <c r="F53" s="35">
        <f t="shared" ref="F53:F54" si="23">D53/C53</f>
        <v>0.99649409318458382</v>
      </c>
    </row>
    <row r="54" spans="1:6" hidden="1" x14ac:dyDescent="0.25">
      <c r="A54" s="73"/>
      <c r="B54" s="11" t="s">
        <v>32</v>
      </c>
      <c r="C54" s="41">
        <f>C56</f>
        <v>0</v>
      </c>
      <c r="D54" s="41">
        <f t="shared" ref="D54:E54" si="24">D56</f>
        <v>0</v>
      </c>
      <c r="E54" s="41">
        <f t="shared" si="24"/>
        <v>0</v>
      </c>
      <c r="F54" s="35" t="e">
        <f t="shared" si="23"/>
        <v>#DIV/0!</v>
      </c>
    </row>
    <row r="55" spans="1:6" ht="27.75" customHeight="1" x14ac:dyDescent="0.25">
      <c r="A55" s="22" t="s">
        <v>58</v>
      </c>
      <c r="B55" s="26" t="s">
        <v>196</v>
      </c>
      <c r="C55" s="28">
        <v>56901.25</v>
      </c>
      <c r="D55" s="28">
        <v>56810.03</v>
      </c>
      <c r="E55" s="28">
        <v>56810.03</v>
      </c>
      <c r="F55" s="29">
        <f>D55/C55</f>
        <v>0.99839687177346714</v>
      </c>
    </row>
    <row r="56" spans="1:6" ht="0.75" hidden="1" customHeight="1" x14ac:dyDescent="0.25">
      <c r="A56" s="45"/>
      <c r="B56" s="11" t="s">
        <v>32</v>
      </c>
      <c r="C56" s="42">
        <v>0</v>
      </c>
      <c r="D56" s="42">
        <v>0</v>
      </c>
      <c r="E56" s="42">
        <v>0</v>
      </c>
      <c r="F56" s="25">
        <v>0</v>
      </c>
    </row>
    <row r="57" spans="1:6" s="27" customFormat="1" ht="28.5" customHeight="1" x14ac:dyDescent="0.25">
      <c r="A57" s="22" t="s">
        <v>59</v>
      </c>
      <c r="B57" s="26" t="s">
        <v>166</v>
      </c>
      <c r="C57" s="28">
        <v>32725.61</v>
      </c>
      <c r="D57" s="28">
        <v>32578.61</v>
      </c>
      <c r="E57" s="28">
        <v>32578.61</v>
      </c>
      <c r="F57" s="29">
        <f t="shared" ref="F57:F58" si="25">D57/C57</f>
        <v>0.99550810512011845</v>
      </c>
    </row>
    <row r="58" spans="1:6" s="27" customFormat="1" ht="30" customHeight="1" x14ac:dyDescent="0.25">
      <c r="A58" s="22" t="s">
        <v>60</v>
      </c>
      <c r="B58" s="26" t="s">
        <v>164</v>
      </c>
      <c r="C58" s="28">
        <v>8088.23</v>
      </c>
      <c r="D58" s="28">
        <v>7983.87</v>
      </c>
      <c r="E58" s="28">
        <v>7983.87</v>
      </c>
      <c r="F58" s="29">
        <f t="shared" si="25"/>
        <v>0.98709730064550594</v>
      </c>
    </row>
    <row r="59" spans="1:6" ht="19.5" customHeight="1" x14ac:dyDescent="0.25">
      <c r="A59" s="30" t="s">
        <v>62</v>
      </c>
      <c r="B59" s="31" t="s">
        <v>198</v>
      </c>
      <c r="C59" s="32">
        <f>C60+C61+C62+C63</f>
        <v>30398.68</v>
      </c>
      <c r="D59" s="32">
        <f t="shared" ref="D59:E59" si="26">D60+D61+D62+D63</f>
        <v>24476.570000000003</v>
      </c>
      <c r="E59" s="32">
        <f t="shared" si="26"/>
        <v>24476.570000000003</v>
      </c>
      <c r="F59" s="33">
        <f>D59/C59</f>
        <v>0.80518529094026459</v>
      </c>
    </row>
    <row r="60" spans="1:6" x14ac:dyDescent="0.25">
      <c r="A60" s="74"/>
      <c r="B60" s="11" t="s">
        <v>14</v>
      </c>
      <c r="C60" s="38">
        <f>C65+C67</f>
        <v>17519.82</v>
      </c>
      <c r="D60" s="38">
        <f>D65+D67</f>
        <v>14113.170000000002</v>
      </c>
      <c r="E60" s="38">
        <f t="shared" ref="E60" si="27">E65+E67</f>
        <v>14113.170000000002</v>
      </c>
      <c r="F60" s="35">
        <f t="shared" ref="F60:F71" si="28">D60/C60</f>
        <v>0.80555450912166915</v>
      </c>
    </row>
    <row r="61" spans="1:6" x14ac:dyDescent="0.25">
      <c r="A61" s="75"/>
      <c r="B61" s="11" t="s">
        <v>32</v>
      </c>
      <c r="C61" s="38">
        <f>C68+C71</f>
        <v>6953.26</v>
      </c>
      <c r="D61" s="38">
        <f t="shared" ref="D61" si="29">D68+D71</f>
        <v>5245</v>
      </c>
      <c r="E61" s="38">
        <f t="shared" ref="E61" si="30">E68+E71</f>
        <v>5245</v>
      </c>
      <c r="F61" s="35">
        <f t="shared" si="28"/>
        <v>0.75432243293074042</v>
      </c>
    </row>
    <row r="62" spans="1:6" x14ac:dyDescent="0.25">
      <c r="A62" s="75"/>
      <c r="B62" s="36" t="s">
        <v>43</v>
      </c>
      <c r="C62" s="38">
        <f>C69</f>
        <v>2925.6</v>
      </c>
      <c r="D62" s="38">
        <f t="shared" ref="D62" si="31">D69</f>
        <v>2925.4</v>
      </c>
      <c r="E62" s="38">
        <f t="shared" ref="E62" si="32">E69</f>
        <v>2925.4</v>
      </c>
      <c r="F62" s="35">
        <f t="shared" si="28"/>
        <v>0.99993163795460771</v>
      </c>
    </row>
    <row r="63" spans="1:6" x14ac:dyDescent="0.25">
      <c r="A63" s="76"/>
      <c r="B63" s="36" t="s">
        <v>56</v>
      </c>
      <c r="C63" s="38">
        <f>C70</f>
        <v>3000</v>
      </c>
      <c r="D63" s="38">
        <f t="shared" ref="D63" si="33">D70</f>
        <v>2193</v>
      </c>
      <c r="E63" s="38">
        <f t="shared" ref="E63" si="34">E70</f>
        <v>2193</v>
      </c>
      <c r="F63" s="35">
        <f t="shared" si="28"/>
        <v>0.73099999999999998</v>
      </c>
    </row>
    <row r="64" spans="1:6" ht="17.25" customHeight="1" x14ac:dyDescent="0.25">
      <c r="A64" s="22" t="s">
        <v>63</v>
      </c>
      <c r="B64" s="23" t="s">
        <v>68</v>
      </c>
      <c r="C64" s="24">
        <v>0</v>
      </c>
      <c r="D64" s="24">
        <v>0</v>
      </c>
      <c r="E64" s="24">
        <v>0</v>
      </c>
      <c r="F64" s="25">
        <v>0</v>
      </c>
    </row>
    <row r="65" spans="1:6" ht="38.25" x14ac:dyDescent="0.25">
      <c r="A65" s="22" t="s">
        <v>64</v>
      </c>
      <c r="B65" s="26" t="s">
        <v>167</v>
      </c>
      <c r="C65" s="28">
        <v>10713.87</v>
      </c>
      <c r="D65" s="28">
        <v>10713.87</v>
      </c>
      <c r="E65" s="28">
        <v>10713.87</v>
      </c>
      <c r="F65" s="29">
        <f t="shared" si="28"/>
        <v>1</v>
      </c>
    </row>
    <row r="66" spans="1:6" ht="29.25" customHeight="1" x14ac:dyDescent="0.25">
      <c r="A66" s="22" t="s">
        <v>65</v>
      </c>
      <c r="B66" s="26" t="s">
        <v>168</v>
      </c>
      <c r="C66" s="28">
        <f>C67+C68+C69+C70</f>
        <v>15223.85</v>
      </c>
      <c r="D66" s="28">
        <f t="shared" ref="D66:E66" si="35">D67+D68+D69+D70</f>
        <v>11009.8</v>
      </c>
      <c r="E66" s="28">
        <f t="shared" si="35"/>
        <v>11009.8</v>
      </c>
      <c r="F66" s="29">
        <f t="shared" si="28"/>
        <v>0.72319419857657552</v>
      </c>
    </row>
    <row r="67" spans="1:6" x14ac:dyDescent="0.25">
      <c r="A67" s="66"/>
      <c r="B67" s="11" t="s">
        <v>14</v>
      </c>
      <c r="C67" s="24">
        <v>6805.95</v>
      </c>
      <c r="D67" s="24">
        <v>3399.3</v>
      </c>
      <c r="E67" s="24">
        <v>3399.3</v>
      </c>
      <c r="F67" s="25">
        <f t="shared" si="28"/>
        <v>0.4994600312961453</v>
      </c>
    </row>
    <row r="68" spans="1:6" x14ac:dyDescent="0.25">
      <c r="A68" s="71"/>
      <c r="B68" s="11" t="s">
        <v>32</v>
      </c>
      <c r="C68" s="24">
        <v>2492.3000000000002</v>
      </c>
      <c r="D68" s="24">
        <v>2492.1</v>
      </c>
      <c r="E68" s="24">
        <v>2492.1</v>
      </c>
      <c r="F68" s="25">
        <f t="shared" si="28"/>
        <v>0.99991975283874324</v>
      </c>
    </row>
    <row r="69" spans="1:6" x14ac:dyDescent="0.25">
      <c r="A69" s="71"/>
      <c r="B69" s="39" t="s">
        <v>43</v>
      </c>
      <c r="C69" s="24">
        <v>2925.6</v>
      </c>
      <c r="D69" s="24">
        <v>2925.4</v>
      </c>
      <c r="E69" s="24">
        <v>2925.4</v>
      </c>
      <c r="F69" s="25">
        <f t="shared" si="28"/>
        <v>0.99993163795460771</v>
      </c>
    </row>
    <row r="70" spans="1:6" x14ac:dyDescent="0.25">
      <c r="A70" s="67"/>
      <c r="B70" s="39" t="s">
        <v>56</v>
      </c>
      <c r="C70" s="24">
        <v>3000</v>
      </c>
      <c r="D70" s="24">
        <v>2193</v>
      </c>
      <c r="E70" s="24">
        <v>2193</v>
      </c>
      <c r="F70" s="25">
        <f t="shared" si="28"/>
        <v>0.73099999999999998</v>
      </c>
    </row>
    <row r="71" spans="1:6" ht="39.75" customHeight="1" x14ac:dyDescent="0.25">
      <c r="A71" s="22" t="s">
        <v>66</v>
      </c>
      <c r="B71" s="26" t="s">
        <v>169</v>
      </c>
      <c r="C71" s="28">
        <v>4460.96</v>
      </c>
      <c r="D71" s="28">
        <v>2752.9</v>
      </c>
      <c r="E71" s="28">
        <v>2752.9</v>
      </c>
      <c r="F71" s="29">
        <f t="shared" si="28"/>
        <v>0.61710932176033861</v>
      </c>
    </row>
    <row r="72" spans="1:6" ht="29.25" customHeight="1" x14ac:dyDescent="0.25">
      <c r="A72" s="22" t="s">
        <v>67</v>
      </c>
      <c r="B72" s="26" t="s">
        <v>69</v>
      </c>
      <c r="C72" s="28">
        <v>0</v>
      </c>
      <c r="D72" s="28">
        <v>0</v>
      </c>
      <c r="E72" s="28">
        <v>0</v>
      </c>
      <c r="F72" s="29">
        <v>0</v>
      </c>
    </row>
    <row r="73" spans="1:6" x14ac:dyDescent="0.25">
      <c r="A73" s="30" t="s">
        <v>70</v>
      </c>
      <c r="B73" s="31" t="s">
        <v>73</v>
      </c>
      <c r="C73" s="32">
        <f>C74+C75+C76</f>
        <v>192382</v>
      </c>
      <c r="D73" s="32">
        <f t="shared" ref="D73:E73" si="36">D74+D75+D76</f>
        <v>191881.99</v>
      </c>
      <c r="E73" s="32">
        <f t="shared" si="36"/>
        <v>191881.99</v>
      </c>
      <c r="F73" s="33">
        <f>D73/C73</f>
        <v>0.99740095227204206</v>
      </c>
    </row>
    <row r="74" spans="1:6" x14ac:dyDescent="0.25">
      <c r="A74" s="74"/>
      <c r="B74" s="11" t="s">
        <v>14</v>
      </c>
      <c r="C74" s="38">
        <f>C77+C78+C80</f>
        <v>15318.96</v>
      </c>
      <c r="D74" s="38">
        <f t="shared" ref="D74:E74" si="37">D77+D78+D80</f>
        <v>14818.95</v>
      </c>
      <c r="E74" s="38">
        <f t="shared" si="37"/>
        <v>14818.95</v>
      </c>
      <c r="F74" s="35">
        <f t="shared" ref="F74:F91" si="38">D74/C74</f>
        <v>0.96736005577402129</v>
      </c>
    </row>
    <row r="75" spans="1:6" x14ac:dyDescent="0.25">
      <c r="A75" s="75"/>
      <c r="B75" s="11" t="s">
        <v>32</v>
      </c>
      <c r="C75" s="38">
        <f>C81</f>
        <v>91911.67</v>
      </c>
      <c r="D75" s="38">
        <f t="shared" ref="D75:E75" si="39">D81</f>
        <v>91911.67</v>
      </c>
      <c r="E75" s="38">
        <f t="shared" si="39"/>
        <v>91911.67</v>
      </c>
      <c r="F75" s="35">
        <f t="shared" si="38"/>
        <v>1</v>
      </c>
    </row>
    <row r="76" spans="1:6" x14ac:dyDescent="0.25">
      <c r="A76" s="76"/>
      <c r="B76" s="39" t="s">
        <v>43</v>
      </c>
      <c r="C76" s="38">
        <f>C82</f>
        <v>85151.37</v>
      </c>
      <c r="D76" s="38">
        <f t="shared" ref="D76:E76" si="40">D82</f>
        <v>85151.37</v>
      </c>
      <c r="E76" s="38">
        <f t="shared" si="40"/>
        <v>85151.37</v>
      </c>
      <c r="F76" s="35">
        <f t="shared" si="38"/>
        <v>1</v>
      </c>
    </row>
    <row r="77" spans="1:6" s="27" customFormat="1" ht="29.25" customHeight="1" x14ac:dyDescent="0.25">
      <c r="A77" s="22" t="s">
        <v>71</v>
      </c>
      <c r="B77" s="26" t="s">
        <v>170</v>
      </c>
      <c r="C77" s="28">
        <v>405.6</v>
      </c>
      <c r="D77" s="28">
        <v>405.59</v>
      </c>
      <c r="E77" s="28">
        <v>405.59</v>
      </c>
      <c r="F77" s="29">
        <f t="shared" si="38"/>
        <v>0.99997534516765274</v>
      </c>
    </row>
    <row r="78" spans="1:6" s="27" customFormat="1" ht="29.25" customHeight="1" x14ac:dyDescent="0.25">
      <c r="A78" s="22" t="s">
        <v>184</v>
      </c>
      <c r="B78" s="26" t="s">
        <v>185</v>
      </c>
      <c r="C78" s="28">
        <v>719.2</v>
      </c>
      <c r="D78" s="28">
        <v>719.2</v>
      </c>
      <c r="E78" s="28">
        <v>719.2</v>
      </c>
      <c r="F78" s="29">
        <f t="shared" si="38"/>
        <v>1</v>
      </c>
    </row>
    <row r="79" spans="1:6" ht="40.5" customHeight="1" x14ac:dyDescent="0.25">
      <c r="A79" s="22" t="s">
        <v>72</v>
      </c>
      <c r="B79" s="26" t="s">
        <v>74</v>
      </c>
      <c r="C79" s="28">
        <f>C80+C81+C82</f>
        <v>191257.2</v>
      </c>
      <c r="D79" s="28">
        <f t="shared" ref="D79:E79" si="41">D80+D81+D82</f>
        <v>190757.2</v>
      </c>
      <c r="E79" s="28">
        <f t="shared" si="41"/>
        <v>190757.2</v>
      </c>
      <c r="F79" s="29">
        <f t="shared" si="38"/>
        <v>0.99738571933501063</v>
      </c>
    </row>
    <row r="80" spans="1:6" x14ac:dyDescent="0.25">
      <c r="A80" s="77"/>
      <c r="B80" s="11" t="s">
        <v>14</v>
      </c>
      <c r="C80" s="24">
        <v>14194.16</v>
      </c>
      <c r="D80" s="24">
        <v>13694.16</v>
      </c>
      <c r="E80" s="24">
        <v>13694.16</v>
      </c>
      <c r="F80" s="25">
        <f t="shared" si="38"/>
        <v>0.96477424518252575</v>
      </c>
    </row>
    <row r="81" spans="1:6" x14ac:dyDescent="0.25">
      <c r="A81" s="78"/>
      <c r="B81" s="11" t="s">
        <v>32</v>
      </c>
      <c r="C81" s="24">
        <v>91911.67</v>
      </c>
      <c r="D81" s="24">
        <v>91911.67</v>
      </c>
      <c r="E81" s="24">
        <v>91911.67</v>
      </c>
      <c r="F81" s="25">
        <f t="shared" si="38"/>
        <v>1</v>
      </c>
    </row>
    <row r="82" spans="1:6" x14ac:dyDescent="0.25">
      <c r="A82" s="79"/>
      <c r="B82" s="39" t="s">
        <v>43</v>
      </c>
      <c r="C82" s="24">
        <v>85151.37</v>
      </c>
      <c r="D82" s="24">
        <v>85151.37</v>
      </c>
      <c r="E82" s="24">
        <v>85151.37</v>
      </c>
      <c r="F82" s="25">
        <f t="shared" si="38"/>
        <v>1</v>
      </c>
    </row>
    <row r="83" spans="1:6" ht="42.75" x14ac:dyDescent="0.25">
      <c r="A83" s="30" t="s">
        <v>75</v>
      </c>
      <c r="B83" s="31" t="s">
        <v>82</v>
      </c>
      <c r="C83" s="32">
        <f>C84+C85</f>
        <v>39186.49</v>
      </c>
      <c r="D83" s="32">
        <f t="shared" ref="D83:E83" si="42">D84+D85</f>
        <v>37182.26999999999</v>
      </c>
      <c r="E83" s="32">
        <f t="shared" si="42"/>
        <v>37182.26999999999</v>
      </c>
      <c r="F83" s="33">
        <f t="shared" si="38"/>
        <v>0.94885431177939106</v>
      </c>
    </row>
    <row r="84" spans="1:6" s="16" customFormat="1" x14ac:dyDescent="0.25">
      <c r="A84" s="74"/>
      <c r="B84" s="17" t="s">
        <v>14</v>
      </c>
      <c r="C84" s="38">
        <f>C87+C89+C90+C91+C92+C93</f>
        <v>38418.49</v>
      </c>
      <c r="D84" s="38">
        <f t="shared" ref="D84:E84" si="43">D87+D89+D90+D91+D92+D93</f>
        <v>36512.599999999991</v>
      </c>
      <c r="E84" s="38">
        <f t="shared" si="43"/>
        <v>36512.599999999991</v>
      </c>
      <c r="F84" s="33">
        <f t="shared" si="38"/>
        <v>0.95039133500561823</v>
      </c>
    </row>
    <row r="85" spans="1:6" s="16" customFormat="1" x14ac:dyDescent="0.25">
      <c r="A85" s="76"/>
      <c r="B85" s="17" t="s">
        <v>32</v>
      </c>
      <c r="C85" s="38">
        <f>C88</f>
        <v>768</v>
      </c>
      <c r="D85" s="38">
        <f t="shared" ref="D85:E85" si="44">D88</f>
        <v>669.67</v>
      </c>
      <c r="E85" s="38">
        <f t="shared" si="44"/>
        <v>669.67</v>
      </c>
      <c r="F85" s="35">
        <f t="shared" si="38"/>
        <v>0.87196614583333332</v>
      </c>
    </row>
    <row r="86" spans="1:6" ht="29.25" customHeight="1" x14ac:dyDescent="0.25">
      <c r="A86" s="22" t="s">
        <v>76</v>
      </c>
      <c r="B86" s="26" t="s">
        <v>83</v>
      </c>
      <c r="C86" s="28">
        <f>C87+C88</f>
        <v>26046.48</v>
      </c>
      <c r="D86" s="28">
        <f t="shared" ref="D86:E86" si="45">D87+D88</f>
        <v>24664.699999999997</v>
      </c>
      <c r="E86" s="28">
        <f t="shared" si="45"/>
        <v>24664.699999999997</v>
      </c>
      <c r="F86" s="29">
        <f t="shared" si="38"/>
        <v>0.94694945343862191</v>
      </c>
    </row>
    <row r="87" spans="1:6" x14ac:dyDescent="0.25">
      <c r="A87" s="66"/>
      <c r="B87" s="11" t="s">
        <v>14</v>
      </c>
      <c r="C87" s="24">
        <v>25278.48</v>
      </c>
      <c r="D87" s="24">
        <v>23995.03</v>
      </c>
      <c r="E87" s="24">
        <v>23995.03</v>
      </c>
      <c r="F87" s="25">
        <f t="shared" si="38"/>
        <v>0.94922756431557587</v>
      </c>
    </row>
    <row r="88" spans="1:6" x14ac:dyDescent="0.25">
      <c r="A88" s="67"/>
      <c r="B88" s="11" t="s">
        <v>32</v>
      </c>
      <c r="C88" s="24">
        <v>768</v>
      </c>
      <c r="D88" s="24">
        <v>669.67</v>
      </c>
      <c r="E88" s="24">
        <v>669.67</v>
      </c>
      <c r="F88" s="25">
        <f t="shared" si="38"/>
        <v>0.87196614583333332</v>
      </c>
    </row>
    <row r="89" spans="1:6" ht="52.5" customHeight="1" x14ac:dyDescent="0.25">
      <c r="A89" s="22" t="s">
        <v>77</v>
      </c>
      <c r="B89" s="26" t="s">
        <v>171</v>
      </c>
      <c r="C89" s="28">
        <v>10531.76</v>
      </c>
      <c r="D89" s="28">
        <v>10485.42</v>
      </c>
      <c r="E89" s="28">
        <v>10485.42</v>
      </c>
      <c r="F89" s="29">
        <f t="shared" si="38"/>
        <v>0.99559997569257175</v>
      </c>
    </row>
    <row r="90" spans="1:6" ht="51.75" customHeight="1" x14ac:dyDescent="0.25">
      <c r="A90" s="22" t="s">
        <v>78</v>
      </c>
      <c r="B90" s="26" t="s">
        <v>172</v>
      </c>
      <c r="C90" s="28">
        <v>1420.25</v>
      </c>
      <c r="D90" s="28">
        <v>1240.7</v>
      </c>
      <c r="E90" s="28">
        <v>1240.7</v>
      </c>
      <c r="F90" s="29">
        <f t="shared" si="38"/>
        <v>0.87357859531772575</v>
      </c>
    </row>
    <row r="91" spans="1:6" ht="25.5" x14ac:dyDescent="0.25">
      <c r="A91" s="22" t="s">
        <v>79</v>
      </c>
      <c r="B91" s="26" t="s">
        <v>173</v>
      </c>
      <c r="C91" s="28">
        <v>188</v>
      </c>
      <c r="D91" s="28">
        <v>188</v>
      </c>
      <c r="E91" s="28">
        <v>188</v>
      </c>
      <c r="F91" s="29">
        <f t="shared" si="38"/>
        <v>1</v>
      </c>
    </row>
    <row r="92" spans="1:6" ht="27.75" customHeight="1" x14ac:dyDescent="0.25">
      <c r="A92" s="22" t="s">
        <v>80</v>
      </c>
      <c r="B92" s="26" t="s">
        <v>84</v>
      </c>
      <c r="C92" s="28">
        <v>0</v>
      </c>
      <c r="D92" s="28">
        <v>0</v>
      </c>
      <c r="E92" s="28">
        <v>0</v>
      </c>
      <c r="F92" s="29">
        <v>0</v>
      </c>
    </row>
    <row r="93" spans="1:6" ht="25.5" x14ac:dyDescent="0.25">
      <c r="A93" s="22" t="s">
        <v>81</v>
      </c>
      <c r="B93" s="26" t="s">
        <v>164</v>
      </c>
      <c r="C93" s="28">
        <v>1000</v>
      </c>
      <c r="D93" s="28">
        <v>603.45000000000005</v>
      </c>
      <c r="E93" s="28">
        <v>603.45000000000005</v>
      </c>
      <c r="F93" s="29">
        <v>0</v>
      </c>
    </row>
    <row r="94" spans="1:6" x14ac:dyDescent="0.25">
      <c r="A94" s="30" t="s">
        <v>85</v>
      </c>
      <c r="B94" s="31" t="s">
        <v>86</v>
      </c>
      <c r="C94" s="32">
        <f>C95+C96+C97+C98</f>
        <v>72835.8</v>
      </c>
      <c r="D94" s="32">
        <f t="shared" ref="D94:E94" si="46">D95+D96+D97+D98</f>
        <v>59095.720000000008</v>
      </c>
      <c r="E94" s="32">
        <f t="shared" si="46"/>
        <v>59095.720000000008</v>
      </c>
      <c r="F94" s="33">
        <f>D94/C94</f>
        <v>0.8113554048970425</v>
      </c>
    </row>
    <row r="95" spans="1:6" x14ac:dyDescent="0.25">
      <c r="A95" s="74"/>
      <c r="B95" s="11" t="s">
        <v>14</v>
      </c>
      <c r="C95" s="38">
        <f>C101+C107</f>
        <v>5297</v>
      </c>
      <c r="D95" s="38">
        <f t="shared" ref="D95:E95" si="47">D101+D107</f>
        <v>5294.1799999999994</v>
      </c>
      <c r="E95" s="38">
        <f t="shared" si="47"/>
        <v>5294.1799999999994</v>
      </c>
      <c r="F95" s="35">
        <f t="shared" ref="F95:F108" si="48">D95/C95</f>
        <v>0.99946762318293358</v>
      </c>
    </row>
    <row r="96" spans="1:6" x14ac:dyDescent="0.25">
      <c r="A96" s="75"/>
      <c r="B96" s="11" t="s">
        <v>32</v>
      </c>
      <c r="C96" s="38">
        <f>C99+C102+C105+C108</f>
        <v>43287.8</v>
      </c>
      <c r="D96" s="38">
        <f t="shared" ref="D96:E96" si="49">D99+D102+D105+D108</f>
        <v>42802.340000000004</v>
      </c>
      <c r="E96" s="38">
        <f t="shared" si="49"/>
        <v>42802.340000000004</v>
      </c>
      <c r="F96" s="35">
        <f t="shared" si="48"/>
        <v>0.98878529285387573</v>
      </c>
    </row>
    <row r="97" spans="1:6" x14ac:dyDescent="0.25">
      <c r="A97" s="75"/>
      <c r="B97" s="36" t="s">
        <v>43</v>
      </c>
      <c r="C97" s="38">
        <f>C103</f>
        <v>2111.8000000000002</v>
      </c>
      <c r="D97" s="38">
        <f t="shared" ref="D97:E97" si="50">D103</f>
        <v>2111.3000000000002</v>
      </c>
      <c r="E97" s="38">
        <f t="shared" si="50"/>
        <v>2111.3000000000002</v>
      </c>
      <c r="F97" s="35">
        <f t="shared" si="48"/>
        <v>0.99976323515484422</v>
      </c>
    </row>
    <row r="98" spans="1:6" x14ac:dyDescent="0.25">
      <c r="A98" s="76"/>
      <c r="B98" s="36" t="s">
        <v>56</v>
      </c>
      <c r="C98" s="38">
        <f>C104</f>
        <v>22139.200000000001</v>
      </c>
      <c r="D98" s="38">
        <f t="shared" ref="D98:E98" si="51">D104</f>
        <v>8887.9</v>
      </c>
      <c r="E98" s="38">
        <f t="shared" si="51"/>
        <v>8887.9</v>
      </c>
      <c r="F98" s="35">
        <f t="shared" si="48"/>
        <v>0.40145533713955334</v>
      </c>
    </row>
    <row r="99" spans="1:6" ht="53.25" customHeight="1" x14ac:dyDescent="0.25">
      <c r="A99" s="22" t="s">
        <v>87</v>
      </c>
      <c r="B99" s="26" t="s">
        <v>174</v>
      </c>
      <c r="C99" s="28">
        <v>3793</v>
      </c>
      <c r="D99" s="28">
        <v>3587</v>
      </c>
      <c r="E99" s="28">
        <v>3587</v>
      </c>
      <c r="F99" s="29">
        <f t="shared" si="48"/>
        <v>0.94568942789348798</v>
      </c>
    </row>
    <row r="100" spans="1:6" x14ac:dyDescent="0.25">
      <c r="A100" s="22" t="s">
        <v>88</v>
      </c>
      <c r="B100" s="26" t="s">
        <v>91</v>
      </c>
      <c r="C100" s="28">
        <f>C101+C102+C103+C104</f>
        <v>34446.199999999997</v>
      </c>
      <c r="D100" s="28">
        <f t="shared" ref="D100:E100" si="52">D101+D102+D103+D104</f>
        <v>21193.5</v>
      </c>
      <c r="E100" s="28">
        <f t="shared" si="52"/>
        <v>21193.5</v>
      </c>
      <c r="F100" s="29">
        <f t="shared" si="48"/>
        <v>0.61526380268360525</v>
      </c>
    </row>
    <row r="101" spans="1:6" x14ac:dyDescent="0.25">
      <c r="A101" s="66"/>
      <c r="B101" s="11" t="s">
        <v>14</v>
      </c>
      <c r="C101" s="24">
        <v>5289.4</v>
      </c>
      <c r="D101" s="24">
        <v>5289.4</v>
      </c>
      <c r="E101" s="24">
        <v>5289.4</v>
      </c>
      <c r="F101" s="25">
        <f t="shared" si="48"/>
        <v>1</v>
      </c>
    </row>
    <row r="102" spans="1:6" x14ac:dyDescent="0.25">
      <c r="A102" s="71"/>
      <c r="B102" s="11" t="s">
        <v>32</v>
      </c>
      <c r="C102" s="24">
        <v>4905.8</v>
      </c>
      <c r="D102" s="24">
        <v>4904.8999999999996</v>
      </c>
      <c r="E102" s="24">
        <v>4904.8999999999996</v>
      </c>
      <c r="F102" s="25">
        <f t="shared" si="48"/>
        <v>0.99981654368298734</v>
      </c>
    </row>
    <row r="103" spans="1:6" x14ac:dyDescent="0.25">
      <c r="A103" s="71"/>
      <c r="B103" s="39" t="s">
        <v>43</v>
      </c>
      <c r="C103" s="24">
        <v>2111.8000000000002</v>
      </c>
      <c r="D103" s="24">
        <v>2111.3000000000002</v>
      </c>
      <c r="E103" s="24">
        <v>2111.3000000000002</v>
      </c>
      <c r="F103" s="25">
        <f t="shared" si="48"/>
        <v>0.99976323515484422</v>
      </c>
    </row>
    <row r="104" spans="1:6" x14ac:dyDescent="0.25">
      <c r="A104" s="67"/>
      <c r="B104" s="39" t="s">
        <v>56</v>
      </c>
      <c r="C104" s="24">
        <v>22139.200000000001</v>
      </c>
      <c r="D104" s="24">
        <v>8887.9</v>
      </c>
      <c r="E104" s="24">
        <v>8887.9</v>
      </c>
      <c r="F104" s="25">
        <f t="shared" si="48"/>
        <v>0.40145533713955334</v>
      </c>
    </row>
    <row r="105" spans="1:6" ht="54" customHeight="1" x14ac:dyDescent="0.25">
      <c r="A105" s="22" t="s">
        <v>89</v>
      </c>
      <c r="B105" s="26" t="s">
        <v>175</v>
      </c>
      <c r="C105" s="28">
        <v>33838</v>
      </c>
      <c r="D105" s="28">
        <v>33837.4</v>
      </c>
      <c r="E105" s="28">
        <v>33837.4</v>
      </c>
      <c r="F105" s="29">
        <f t="shared" si="48"/>
        <v>0.99998226845558258</v>
      </c>
    </row>
    <row r="106" spans="1:6" x14ac:dyDescent="0.25">
      <c r="A106" s="22" t="s">
        <v>90</v>
      </c>
      <c r="B106" s="26" t="s">
        <v>92</v>
      </c>
      <c r="C106" s="28">
        <f>C107+C108</f>
        <v>758.6</v>
      </c>
      <c r="D106" s="28">
        <f t="shared" ref="D106:E106" si="53">D107+D108</f>
        <v>477.82</v>
      </c>
      <c r="E106" s="28">
        <f t="shared" si="53"/>
        <v>477.82</v>
      </c>
      <c r="F106" s="29">
        <f t="shared" si="48"/>
        <v>0.62987081465858152</v>
      </c>
    </row>
    <row r="107" spans="1:6" x14ac:dyDescent="0.25">
      <c r="A107" s="66"/>
      <c r="B107" s="11" t="s">
        <v>14</v>
      </c>
      <c r="C107" s="24">
        <v>7.6</v>
      </c>
      <c r="D107" s="24">
        <v>4.78</v>
      </c>
      <c r="E107" s="24">
        <v>4.78</v>
      </c>
      <c r="F107" s="25">
        <f t="shared" si="48"/>
        <v>0.6289473684210527</v>
      </c>
    </row>
    <row r="108" spans="1:6" x14ac:dyDescent="0.25">
      <c r="A108" s="67"/>
      <c r="B108" s="11" t="s">
        <v>32</v>
      </c>
      <c r="C108" s="24">
        <v>751</v>
      </c>
      <c r="D108" s="24">
        <v>473.04</v>
      </c>
      <c r="E108" s="24">
        <v>473.04</v>
      </c>
      <c r="F108" s="25">
        <f t="shared" si="48"/>
        <v>0.62988015978695078</v>
      </c>
    </row>
    <row r="109" spans="1:6" ht="30.75" customHeight="1" x14ac:dyDescent="0.25">
      <c r="A109" s="30" t="s">
        <v>93</v>
      </c>
      <c r="B109" s="31" t="s">
        <v>94</v>
      </c>
      <c r="C109" s="32">
        <f>C110+C111+C112</f>
        <v>259167.8</v>
      </c>
      <c r="D109" s="32">
        <f t="shared" ref="D109:E109" si="54">D110+D111+D112</f>
        <v>154266.85</v>
      </c>
      <c r="E109" s="56">
        <f t="shared" si="54"/>
        <v>154266.85</v>
      </c>
      <c r="F109" s="33">
        <f>D109/C109</f>
        <v>0.59523926197621779</v>
      </c>
    </row>
    <row r="110" spans="1:6" x14ac:dyDescent="0.25">
      <c r="A110" s="74"/>
      <c r="B110" s="11" t="s">
        <v>14</v>
      </c>
      <c r="C110" s="38">
        <f>C114+C118+C121+C126</f>
        <v>111133.9</v>
      </c>
      <c r="D110" s="38">
        <f t="shared" ref="D110:E110" si="55">D114+D118+D121+D126</f>
        <v>102952.98</v>
      </c>
      <c r="E110" s="34">
        <f t="shared" si="55"/>
        <v>102952.98</v>
      </c>
      <c r="F110" s="35">
        <f t="shared" ref="F110:F178" si="56">D110/C110</f>
        <v>0.92638681806361511</v>
      </c>
    </row>
    <row r="111" spans="1:6" x14ac:dyDescent="0.25">
      <c r="A111" s="75"/>
      <c r="B111" s="11" t="s">
        <v>32</v>
      </c>
      <c r="C111" s="38">
        <f>C115+C122+C127</f>
        <v>121371.90000000001</v>
      </c>
      <c r="D111" s="38">
        <f t="shared" ref="D111:E111" si="57">D115+D122+D127</f>
        <v>50451.87</v>
      </c>
      <c r="E111" s="34">
        <f t="shared" si="57"/>
        <v>50451.87</v>
      </c>
      <c r="F111" s="35">
        <f t="shared" si="56"/>
        <v>0.41567998853111798</v>
      </c>
    </row>
    <row r="112" spans="1:6" x14ac:dyDescent="0.25">
      <c r="A112" s="76"/>
      <c r="B112" s="39" t="s">
        <v>56</v>
      </c>
      <c r="C112" s="38">
        <f>C116+C119+C123+C124</f>
        <v>26662</v>
      </c>
      <c r="D112" s="38">
        <f t="shared" ref="D112:E112" si="58">D116+D119+D123+D124</f>
        <v>862</v>
      </c>
      <c r="E112" s="34">
        <f t="shared" si="58"/>
        <v>862</v>
      </c>
      <c r="F112" s="35">
        <f t="shared" si="56"/>
        <v>3.23306578651264E-2</v>
      </c>
    </row>
    <row r="113" spans="1:6" x14ac:dyDescent="0.25">
      <c r="A113" s="22" t="s">
        <v>95</v>
      </c>
      <c r="B113" s="26" t="s">
        <v>100</v>
      </c>
      <c r="C113" s="28">
        <f>C114+C115+C116</f>
        <v>15315</v>
      </c>
      <c r="D113" s="28">
        <f t="shared" ref="D113:E113" si="59">D114+D115+D116</f>
        <v>12825.220000000001</v>
      </c>
      <c r="E113" s="48">
        <f t="shared" si="59"/>
        <v>12825.220000000001</v>
      </c>
      <c r="F113" s="29">
        <f t="shared" si="56"/>
        <v>0.83742866470780286</v>
      </c>
    </row>
    <row r="114" spans="1:6" x14ac:dyDescent="0.25">
      <c r="A114" s="66"/>
      <c r="B114" s="11" t="s">
        <v>14</v>
      </c>
      <c r="C114" s="24">
        <v>4011.2</v>
      </c>
      <c r="D114" s="24">
        <v>3683.21</v>
      </c>
      <c r="E114" s="24">
        <v>3683.21</v>
      </c>
      <c r="F114" s="25">
        <f t="shared" si="56"/>
        <v>0.91823145193458322</v>
      </c>
    </row>
    <row r="115" spans="1:6" x14ac:dyDescent="0.25">
      <c r="A115" s="71"/>
      <c r="B115" s="11" t="s">
        <v>32</v>
      </c>
      <c r="C115" s="24">
        <v>9703.7999999999993</v>
      </c>
      <c r="D115" s="24">
        <v>9142.01</v>
      </c>
      <c r="E115" s="24">
        <v>9142.01</v>
      </c>
      <c r="F115" s="25">
        <f t="shared" si="56"/>
        <v>0.94210618520579581</v>
      </c>
    </row>
    <row r="116" spans="1:6" x14ac:dyDescent="0.25">
      <c r="A116" s="67"/>
      <c r="B116" s="39" t="s">
        <v>56</v>
      </c>
      <c r="C116" s="24">
        <v>1600</v>
      </c>
      <c r="D116" s="24">
        <v>0</v>
      </c>
      <c r="E116" s="24">
        <v>0</v>
      </c>
      <c r="F116" s="25">
        <f t="shared" si="56"/>
        <v>0</v>
      </c>
    </row>
    <row r="117" spans="1:6" x14ac:dyDescent="0.25">
      <c r="A117" s="22" t="s">
        <v>96</v>
      </c>
      <c r="B117" s="26" t="s">
        <v>2</v>
      </c>
      <c r="C117" s="28">
        <f>C118+C119</f>
        <v>2000</v>
      </c>
      <c r="D117" s="28">
        <f t="shared" ref="D117:E117" si="60">D118+D119</f>
        <v>0</v>
      </c>
      <c r="E117" s="28">
        <f t="shared" si="60"/>
        <v>0</v>
      </c>
      <c r="F117" s="29">
        <f t="shared" si="56"/>
        <v>0</v>
      </c>
    </row>
    <row r="118" spans="1:6" x14ac:dyDescent="0.25">
      <c r="A118" s="66"/>
      <c r="B118" s="11" t="s">
        <v>14</v>
      </c>
      <c r="C118" s="24">
        <v>0</v>
      </c>
      <c r="D118" s="24">
        <v>0</v>
      </c>
      <c r="E118" s="24">
        <v>0</v>
      </c>
      <c r="F118" s="25">
        <v>0</v>
      </c>
    </row>
    <row r="119" spans="1:6" x14ac:dyDescent="0.25">
      <c r="A119" s="67"/>
      <c r="B119" s="39" t="s">
        <v>56</v>
      </c>
      <c r="C119" s="24">
        <v>2000</v>
      </c>
      <c r="D119" s="24">
        <v>0</v>
      </c>
      <c r="E119" s="24">
        <v>0</v>
      </c>
      <c r="F119" s="25">
        <f t="shared" si="56"/>
        <v>0</v>
      </c>
    </row>
    <row r="120" spans="1:6" ht="30" customHeight="1" x14ac:dyDescent="0.25">
      <c r="A120" s="22" t="s">
        <v>97</v>
      </c>
      <c r="B120" s="26" t="s">
        <v>3</v>
      </c>
      <c r="C120" s="28">
        <f>C121+C122+C123</f>
        <v>200620</v>
      </c>
      <c r="D120" s="28">
        <f t="shared" ref="D120:E120" si="61">D121+D122+D123</f>
        <v>100208.85</v>
      </c>
      <c r="E120" s="28">
        <f t="shared" si="61"/>
        <v>100208.85</v>
      </c>
      <c r="F120" s="29">
        <f t="shared" si="56"/>
        <v>0.49949581297976275</v>
      </c>
    </row>
    <row r="121" spans="1:6" x14ac:dyDescent="0.25">
      <c r="A121" s="66"/>
      <c r="B121" s="11" t="s">
        <v>14</v>
      </c>
      <c r="C121" s="24">
        <v>67383.899999999994</v>
      </c>
      <c r="D121" s="24">
        <v>59530.99</v>
      </c>
      <c r="E121" s="24">
        <v>59530.99</v>
      </c>
      <c r="F121" s="25">
        <f t="shared" si="56"/>
        <v>0.88346014404034201</v>
      </c>
    </row>
    <row r="122" spans="1:6" x14ac:dyDescent="0.25">
      <c r="A122" s="71"/>
      <c r="B122" s="11" t="s">
        <v>32</v>
      </c>
      <c r="C122" s="24">
        <v>111036.1</v>
      </c>
      <c r="D122" s="24">
        <v>40677.86</v>
      </c>
      <c r="E122" s="24">
        <v>40677.86</v>
      </c>
      <c r="F122" s="25">
        <f t="shared" si="56"/>
        <v>0.36634806157637018</v>
      </c>
    </row>
    <row r="123" spans="1:6" x14ac:dyDescent="0.25">
      <c r="A123" s="67"/>
      <c r="B123" s="39" t="s">
        <v>56</v>
      </c>
      <c r="C123" s="24">
        <v>22200</v>
      </c>
      <c r="D123" s="24">
        <v>0</v>
      </c>
      <c r="E123" s="24">
        <v>0</v>
      </c>
      <c r="F123" s="25">
        <f t="shared" si="56"/>
        <v>0</v>
      </c>
    </row>
    <row r="124" spans="1:6" ht="38.25" x14ac:dyDescent="0.25">
      <c r="A124" s="22" t="s">
        <v>98</v>
      </c>
      <c r="B124" s="26" t="s">
        <v>186</v>
      </c>
      <c r="C124" s="28">
        <v>862</v>
      </c>
      <c r="D124" s="28">
        <v>862</v>
      </c>
      <c r="E124" s="48">
        <v>862</v>
      </c>
      <c r="F124" s="25">
        <f t="shared" si="56"/>
        <v>1</v>
      </c>
    </row>
    <row r="125" spans="1:6" x14ac:dyDescent="0.25">
      <c r="A125" s="22" t="s">
        <v>99</v>
      </c>
      <c r="B125" s="26" t="s">
        <v>0</v>
      </c>
      <c r="C125" s="28">
        <f>C126+C127</f>
        <v>40370.800000000003</v>
      </c>
      <c r="D125" s="28">
        <f t="shared" ref="D125:E125" si="62">D126+D127</f>
        <v>40370.78</v>
      </c>
      <c r="E125" s="28">
        <f t="shared" si="62"/>
        <v>40370.78</v>
      </c>
      <c r="F125" s="29">
        <f t="shared" si="56"/>
        <v>0.99999950459242803</v>
      </c>
    </row>
    <row r="126" spans="1:6" x14ac:dyDescent="0.25">
      <c r="A126" s="77"/>
      <c r="B126" s="11" t="s">
        <v>14</v>
      </c>
      <c r="C126" s="24">
        <v>39738.800000000003</v>
      </c>
      <c r="D126" s="24">
        <v>39738.78</v>
      </c>
      <c r="E126" s="24">
        <v>39738.78</v>
      </c>
      <c r="F126" s="25">
        <f t="shared" si="56"/>
        <v>0.99999949671353927</v>
      </c>
    </row>
    <row r="127" spans="1:6" x14ac:dyDescent="0.25">
      <c r="A127" s="79"/>
      <c r="B127" s="11" t="s">
        <v>32</v>
      </c>
      <c r="C127" s="24">
        <v>632</v>
      </c>
      <c r="D127" s="24">
        <v>632</v>
      </c>
      <c r="E127" s="24">
        <v>632</v>
      </c>
      <c r="F127" s="25">
        <f t="shared" si="56"/>
        <v>1</v>
      </c>
    </row>
    <row r="128" spans="1:6" x14ac:dyDescent="0.25">
      <c r="A128" s="30" t="s">
        <v>101</v>
      </c>
      <c r="B128" s="31" t="s">
        <v>108</v>
      </c>
      <c r="C128" s="32">
        <f>C129+C130+C131</f>
        <v>26635.11</v>
      </c>
      <c r="D128" s="32">
        <f t="shared" ref="D128:E128" si="63">D129+D130+D131</f>
        <v>20704.400000000001</v>
      </c>
      <c r="E128" s="32">
        <f t="shared" si="63"/>
        <v>20704.400000000001</v>
      </c>
      <c r="F128" s="33">
        <f t="shared" si="56"/>
        <v>0.77733487866203677</v>
      </c>
    </row>
    <row r="129" spans="1:6" x14ac:dyDescent="0.25">
      <c r="A129" s="74"/>
      <c r="B129" s="11" t="s">
        <v>14</v>
      </c>
      <c r="C129" s="38">
        <f>C134+C136</f>
        <v>13917.859999999999</v>
      </c>
      <c r="D129" s="38">
        <f t="shared" ref="D129:E129" si="64">D134+D136</f>
        <v>13638.5</v>
      </c>
      <c r="E129" s="38">
        <f t="shared" si="64"/>
        <v>13638.5</v>
      </c>
      <c r="F129" s="35">
        <f t="shared" si="56"/>
        <v>0.97992794869326183</v>
      </c>
    </row>
    <row r="130" spans="1:6" x14ac:dyDescent="0.25">
      <c r="A130" s="75"/>
      <c r="B130" s="11" t="s">
        <v>32</v>
      </c>
      <c r="C130" s="38">
        <f>C137</f>
        <v>566</v>
      </c>
      <c r="D130" s="38">
        <f t="shared" ref="D130:E130" si="65">D137</f>
        <v>565.9</v>
      </c>
      <c r="E130" s="38">
        <f t="shared" si="65"/>
        <v>565.9</v>
      </c>
      <c r="F130" s="35">
        <f t="shared" si="56"/>
        <v>0.99982332155477027</v>
      </c>
    </row>
    <row r="131" spans="1:6" x14ac:dyDescent="0.25">
      <c r="A131" s="76"/>
      <c r="B131" s="39" t="s">
        <v>56</v>
      </c>
      <c r="C131" s="38">
        <f>C138</f>
        <v>12151.25</v>
      </c>
      <c r="D131" s="38">
        <f t="shared" ref="D131:E131" si="66">D138</f>
        <v>6500</v>
      </c>
      <c r="E131" s="38">
        <f t="shared" si="66"/>
        <v>6500</v>
      </c>
      <c r="F131" s="35">
        <f t="shared" si="56"/>
        <v>0.53492439049480511</v>
      </c>
    </row>
    <row r="132" spans="1:6" x14ac:dyDescent="0.25">
      <c r="A132" s="22" t="s">
        <v>102</v>
      </c>
      <c r="B132" s="23" t="s">
        <v>106</v>
      </c>
      <c r="C132" s="28">
        <v>0</v>
      </c>
      <c r="D132" s="28">
        <v>0</v>
      </c>
      <c r="E132" s="28">
        <v>0</v>
      </c>
      <c r="F132" s="29">
        <v>0</v>
      </c>
    </row>
    <row r="133" spans="1:6" x14ac:dyDescent="0.25">
      <c r="A133" s="22" t="s">
        <v>103</v>
      </c>
      <c r="B133" s="23" t="s">
        <v>107</v>
      </c>
      <c r="C133" s="28">
        <v>0</v>
      </c>
      <c r="D133" s="28">
        <v>0</v>
      </c>
      <c r="E133" s="28">
        <v>0</v>
      </c>
      <c r="F133" s="29">
        <v>0</v>
      </c>
    </row>
    <row r="134" spans="1:6" ht="38.25" x14ac:dyDescent="0.25">
      <c r="A134" s="22" t="s">
        <v>104</v>
      </c>
      <c r="B134" s="26" t="s">
        <v>187</v>
      </c>
      <c r="C134" s="28">
        <v>13799.48</v>
      </c>
      <c r="D134" s="28">
        <v>13520.1</v>
      </c>
      <c r="E134" s="28">
        <v>13520.1</v>
      </c>
      <c r="F134" s="29">
        <f t="shared" si="56"/>
        <v>0.97975430958267995</v>
      </c>
    </row>
    <row r="135" spans="1:6" ht="25.5" x14ac:dyDescent="0.25">
      <c r="A135" s="22" t="s">
        <v>105</v>
      </c>
      <c r="B135" s="26" t="s">
        <v>4</v>
      </c>
      <c r="C135" s="28">
        <f>C136+C137+C138</f>
        <v>12835.63</v>
      </c>
      <c r="D135" s="28">
        <f t="shared" ref="D135:E135" si="67">D136+D137+D138</f>
        <v>7184.3</v>
      </c>
      <c r="E135" s="28">
        <f t="shared" si="67"/>
        <v>7184.3</v>
      </c>
      <c r="F135" s="29">
        <f t="shared" si="56"/>
        <v>0.55971541716300643</v>
      </c>
    </row>
    <row r="136" spans="1:6" x14ac:dyDescent="0.25">
      <c r="A136" s="66"/>
      <c r="B136" s="11" t="s">
        <v>14</v>
      </c>
      <c r="C136" s="24">
        <v>118.38</v>
      </c>
      <c r="D136" s="24">
        <v>118.4</v>
      </c>
      <c r="E136" s="24">
        <v>118.4</v>
      </c>
      <c r="F136" s="25">
        <f t="shared" si="56"/>
        <v>1.0001689474573408</v>
      </c>
    </row>
    <row r="137" spans="1:6" x14ac:dyDescent="0.25">
      <c r="A137" s="71"/>
      <c r="B137" s="11" t="s">
        <v>32</v>
      </c>
      <c r="C137" s="24">
        <v>566</v>
      </c>
      <c r="D137" s="24">
        <v>565.9</v>
      </c>
      <c r="E137" s="24">
        <v>565.9</v>
      </c>
      <c r="F137" s="25">
        <f t="shared" si="56"/>
        <v>0.99982332155477027</v>
      </c>
    </row>
    <row r="138" spans="1:6" x14ac:dyDescent="0.25">
      <c r="A138" s="67"/>
      <c r="B138" s="39" t="s">
        <v>56</v>
      </c>
      <c r="C138" s="24">
        <v>12151.25</v>
      </c>
      <c r="D138" s="47">
        <v>6500</v>
      </c>
      <c r="E138" s="47">
        <v>6500</v>
      </c>
      <c r="F138" s="25">
        <f t="shared" si="56"/>
        <v>0.53492439049480511</v>
      </c>
    </row>
    <row r="139" spans="1:6" ht="30.75" customHeight="1" x14ac:dyDescent="0.25">
      <c r="A139" s="30" t="s">
        <v>109</v>
      </c>
      <c r="B139" s="31" t="s">
        <v>115</v>
      </c>
      <c r="C139" s="32">
        <f>C140+C141</f>
        <v>397768.33999999997</v>
      </c>
      <c r="D139" s="32">
        <f t="shared" ref="D139:E139" si="68">D140+D141</f>
        <v>383682.8</v>
      </c>
      <c r="E139" s="32">
        <f t="shared" si="68"/>
        <v>383682.8</v>
      </c>
      <c r="F139" s="33">
        <f t="shared" si="56"/>
        <v>0.96458858440065898</v>
      </c>
    </row>
    <row r="140" spans="1:6" ht="15" customHeight="1" x14ac:dyDescent="0.25">
      <c r="A140" s="74"/>
      <c r="B140" s="11" t="s">
        <v>14</v>
      </c>
      <c r="C140" s="38">
        <f>C143+C145+C146+C147</f>
        <v>384517.33999999997</v>
      </c>
      <c r="D140" s="38">
        <f t="shared" ref="D140:E140" si="69">D143+D145+D146+D147</f>
        <v>371493</v>
      </c>
      <c r="E140" s="38">
        <f t="shared" si="69"/>
        <v>371493</v>
      </c>
      <c r="F140" s="35">
        <f t="shared" si="56"/>
        <v>0.96612808150602525</v>
      </c>
    </row>
    <row r="141" spans="1:6" ht="15" customHeight="1" x14ac:dyDescent="0.25">
      <c r="A141" s="76"/>
      <c r="B141" s="11" t="s">
        <v>32</v>
      </c>
      <c r="C141" s="38">
        <f>C144</f>
        <v>13251</v>
      </c>
      <c r="D141" s="38">
        <f t="shared" ref="D141:E141" si="70">D144</f>
        <v>12189.8</v>
      </c>
      <c r="E141" s="38">
        <f t="shared" si="70"/>
        <v>12189.8</v>
      </c>
      <c r="F141" s="35">
        <f t="shared" si="56"/>
        <v>0.91991547807712615</v>
      </c>
    </row>
    <row r="142" spans="1:6" x14ac:dyDescent="0.25">
      <c r="A142" s="22" t="s">
        <v>110</v>
      </c>
      <c r="B142" s="26" t="s">
        <v>114</v>
      </c>
      <c r="C142" s="28">
        <f>C143+C144</f>
        <v>43476.59</v>
      </c>
      <c r="D142" s="28">
        <f t="shared" ref="D142:E142" si="71">D143+D144</f>
        <v>41039.800000000003</v>
      </c>
      <c r="E142" s="28">
        <f t="shared" si="71"/>
        <v>41039.800000000003</v>
      </c>
      <c r="F142" s="29">
        <f t="shared" si="56"/>
        <v>0.94395167606291119</v>
      </c>
    </row>
    <row r="143" spans="1:6" x14ac:dyDescent="0.25">
      <c r="A143" s="66"/>
      <c r="B143" s="11" t="s">
        <v>14</v>
      </c>
      <c r="C143" s="24">
        <v>30225.59</v>
      </c>
      <c r="D143" s="24">
        <v>28850</v>
      </c>
      <c r="E143" s="24">
        <v>28850</v>
      </c>
      <c r="F143" s="25">
        <f t="shared" si="56"/>
        <v>0.95448922585133988</v>
      </c>
    </row>
    <row r="144" spans="1:6" x14ac:dyDescent="0.25">
      <c r="A144" s="67"/>
      <c r="B144" s="11" t="s">
        <v>32</v>
      </c>
      <c r="C144" s="24">
        <v>13251</v>
      </c>
      <c r="D144" s="24">
        <v>12189.8</v>
      </c>
      <c r="E144" s="24">
        <v>12189.8</v>
      </c>
      <c r="F144" s="25">
        <f t="shared" si="56"/>
        <v>0.91991547807712615</v>
      </c>
    </row>
    <row r="145" spans="1:6" ht="39.75" customHeight="1" x14ac:dyDescent="0.25">
      <c r="A145" s="22" t="s">
        <v>111</v>
      </c>
      <c r="B145" s="26" t="s">
        <v>188</v>
      </c>
      <c r="C145" s="28">
        <v>218.4</v>
      </c>
      <c r="D145" s="28">
        <v>218.4</v>
      </c>
      <c r="E145" s="28">
        <v>218.4</v>
      </c>
      <c r="F145" s="29">
        <f t="shared" si="56"/>
        <v>1</v>
      </c>
    </row>
    <row r="146" spans="1:6" s="27" customFormat="1" ht="30" customHeight="1" x14ac:dyDescent="0.25">
      <c r="A146" s="22" t="s">
        <v>112</v>
      </c>
      <c r="B146" s="26" t="s">
        <v>189</v>
      </c>
      <c r="C146" s="28">
        <v>10294.17</v>
      </c>
      <c r="D146" s="28">
        <v>9947.6</v>
      </c>
      <c r="E146" s="28">
        <v>9947.6</v>
      </c>
      <c r="F146" s="29">
        <f t="shared" si="56"/>
        <v>0.96633337121885499</v>
      </c>
    </row>
    <row r="147" spans="1:6" ht="31.5" customHeight="1" x14ac:dyDescent="0.25">
      <c r="A147" s="22" t="s">
        <v>113</v>
      </c>
      <c r="B147" s="26" t="s">
        <v>164</v>
      </c>
      <c r="C147" s="28">
        <v>343779.18</v>
      </c>
      <c r="D147" s="28">
        <v>332477</v>
      </c>
      <c r="E147" s="28">
        <v>332477</v>
      </c>
      <c r="F147" s="29">
        <f t="shared" si="56"/>
        <v>0.96712372168669436</v>
      </c>
    </row>
    <row r="148" spans="1:6" ht="59.25" customHeight="1" x14ac:dyDescent="0.25">
      <c r="A148" s="30" t="s">
        <v>118</v>
      </c>
      <c r="B148" s="31" t="s">
        <v>116</v>
      </c>
      <c r="C148" s="32">
        <f>C149+C150+C151</f>
        <v>37037.61</v>
      </c>
      <c r="D148" s="32">
        <f t="shared" ref="D148:E148" si="72">D149+D150+D151</f>
        <v>35668.04</v>
      </c>
      <c r="E148" s="32">
        <f t="shared" si="72"/>
        <v>36168.089999999997</v>
      </c>
      <c r="F148" s="33">
        <f t="shared" si="56"/>
        <v>0.96302218204684376</v>
      </c>
    </row>
    <row r="149" spans="1:6" x14ac:dyDescent="0.25">
      <c r="A149" s="74"/>
      <c r="B149" s="11" t="s">
        <v>14</v>
      </c>
      <c r="C149" s="38">
        <f>C152+C155+C157</f>
        <v>29906.61</v>
      </c>
      <c r="D149" s="38">
        <f t="shared" ref="D149:E149" si="73">D152+D155+D157</f>
        <v>29098.04</v>
      </c>
      <c r="E149" s="38">
        <f t="shared" si="73"/>
        <v>29598.089999999997</v>
      </c>
      <c r="F149" s="35">
        <f t="shared" si="56"/>
        <v>0.97296350204854376</v>
      </c>
    </row>
    <row r="150" spans="1:6" x14ac:dyDescent="0.25">
      <c r="A150" s="75"/>
      <c r="B150" s="11" t="s">
        <v>32</v>
      </c>
      <c r="C150" s="38">
        <f>C156</f>
        <v>2000</v>
      </c>
      <c r="D150" s="38">
        <f t="shared" ref="D150:F150" si="74">D156</f>
        <v>1440</v>
      </c>
      <c r="E150" s="38">
        <f t="shared" si="74"/>
        <v>1440</v>
      </c>
      <c r="F150" s="38">
        <f t="shared" si="74"/>
        <v>0</v>
      </c>
    </row>
    <row r="151" spans="1:6" x14ac:dyDescent="0.25">
      <c r="A151" s="76"/>
      <c r="B151" s="36" t="s">
        <v>43</v>
      </c>
      <c r="C151" s="38">
        <f>C158</f>
        <v>5131</v>
      </c>
      <c r="D151" s="38">
        <f t="shared" ref="D151:E151" si="75">D158</f>
        <v>5130</v>
      </c>
      <c r="E151" s="38">
        <f t="shared" si="75"/>
        <v>5130</v>
      </c>
      <c r="F151" s="35">
        <f t="shared" si="56"/>
        <v>0.99980510621711172</v>
      </c>
    </row>
    <row r="152" spans="1:6" s="27" customFormat="1" ht="67.5" customHeight="1" x14ac:dyDescent="0.25">
      <c r="A152" s="46" t="s">
        <v>119</v>
      </c>
      <c r="B152" s="26" t="s">
        <v>190</v>
      </c>
      <c r="C152" s="38">
        <v>20323</v>
      </c>
      <c r="D152" s="38">
        <v>20131.87</v>
      </c>
      <c r="E152" s="38">
        <v>20131.87</v>
      </c>
      <c r="F152" s="25">
        <f t="shared" si="56"/>
        <v>0.9905953845396841</v>
      </c>
    </row>
    <row r="153" spans="1:6" x14ac:dyDescent="0.25">
      <c r="A153" s="46" t="s">
        <v>180</v>
      </c>
      <c r="B153" s="26" t="s">
        <v>117</v>
      </c>
      <c r="C153" s="38">
        <v>0</v>
      </c>
      <c r="D153" s="38">
        <v>0</v>
      </c>
      <c r="E153" s="38">
        <v>0</v>
      </c>
      <c r="F153" s="25">
        <v>0</v>
      </c>
    </row>
    <row r="154" spans="1:6" ht="25.5" x14ac:dyDescent="0.25">
      <c r="A154" s="46" t="s">
        <v>182</v>
      </c>
      <c r="B154" s="26" t="s">
        <v>181</v>
      </c>
      <c r="C154" s="38">
        <f>C155+C156</f>
        <v>2418.1799999999998</v>
      </c>
      <c r="D154" s="38">
        <f t="shared" ref="D154:E154" si="76">D155+D156</f>
        <v>1741.09</v>
      </c>
      <c r="E154" s="38">
        <f t="shared" si="76"/>
        <v>1741.09</v>
      </c>
      <c r="F154" s="25">
        <v>0</v>
      </c>
    </row>
    <row r="155" spans="1:6" x14ac:dyDescent="0.25">
      <c r="A155" s="80"/>
      <c r="B155" s="11" t="s">
        <v>14</v>
      </c>
      <c r="C155" s="38">
        <v>418.18</v>
      </c>
      <c r="D155" s="38">
        <v>301.08999999999997</v>
      </c>
      <c r="E155" s="38">
        <v>301.08999999999997</v>
      </c>
      <c r="F155" s="25">
        <v>0</v>
      </c>
    </row>
    <row r="156" spans="1:6" x14ac:dyDescent="0.25">
      <c r="A156" s="81"/>
      <c r="B156" s="11" t="s">
        <v>32</v>
      </c>
      <c r="C156" s="38">
        <v>2000</v>
      </c>
      <c r="D156" s="38">
        <v>1440</v>
      </c>
      <c r="E156" s="38">
        <v>1440</v>
      </c>
      <c r="F156" s="25">
        <v>0</v>
      </c>
    </row>
    <row r="157" spans="1:6" ht="28.5" customHeight="1" x14ac:dyDescent="0.25">
      <c r="A157" s="46" t="s">
        <v>120</v>
      </c>
      <c r="B157" s="26" t="s">
        <v>191</v>
      </c>
      <c r="C157" s="38">
        <v>9165.43</v>
      </c>
      <c r="D157" s="38">
        <v>8665.08</v>
      </c>
      <c r="E157" s="38">
        <v>9165.1299999999992</v>
      </c>
      <c r="F157" s="25">
        <f t="shared" si="56"/>
        <v>0.94540899881402174</v>
      </c>
    </row>
    <row r="158" spans="1:6" ht="27.75" customHeight="1" x14ac:dyDescent="0.25">
      <c r="A158" s="46" t="s">
        <v>121</v>
      </c>
      <c r="B158" s="26" t="s">
        <v>192</v>
      </c>
      <c r="C158" s="38">
        <v>5131</v>
      </c>
      <c r="D158" s="38">
        <v>5130</v>
      </c>
      <c r="E158" s="38">
        <v>5130</v>
      </c>
      <c r="F158" s="25">
        <f t="shared" si="56"/>
        <v>0.99980510621711172</v>
      </c>
    </row>
    <row r="159" spans="1:6" ht="21" customHeight="1" x14ac:dyDescent="0.25">
      <c r="A159" s="46" t="s">
        <v>122</v>
      </c>
      <c r="B159" s="26" t="s">
        <v>123</v>
      </c>
      <c r="C159" s="38">
        <v>0</v>
      </c>
      <c r="D159" s="38">
        <v>0</v>
      </c>
      <c r="E159" s="38">
        <v>0</v>
      </c>
      <c r="F159" s="25">
        <v>0</v>
      </c>
    </row>
    <row r="160" spans="1:6" ht="33" customHeight="1" x14ac:dyDescent="0.25">
      <c r="A160" s="30" t="s">
        <v>124</v>
      </c>
      <c r="B160" s="31" t="s">
        <v>125</v>
      </c>
      <c r="C160" s="32">
        <f>C161+C162</f>
        <v>320019.53999999998</v>
      </c>
      <c r="D160" s="32">
        <f t="shared" ref="D160:E160" si="77">D161+D162</f>
        <v>252380.68</v>
      </c>
      <c r="E160" s="32">
        <f t="shared" si="77"/>
        <v>252380.68</v>
      </c>
      <c r="F160" s="33">
        <f t="shared" si="56"/>
        <v>0.7886414685803248</v>
      </c>
    </row>
    <row r="161" spans="1:6" x14ac:dyDescent="0.25">
      <c r="A161" s="74"/>
      <c r="B161" s="11" t="s">
        <v>14</v>
      </c>
      <c r="C161" s="38">
        <f>C164+C167</f>
        <v>88648.54</v>
      </c>
      <c r="D161" s="38">
        <f t="shared" ref="D161:E161" si="78">D164+D167</f>
        <v>81956.87</v>
      </c>
      <c r="E161" s="38">
        <f t="shared" si="78"/>
        <v>81956.87</v>
      </c>
      <c r="F161" s="49">
        <f t="shared" si="56"/>
        <v>0.92451460565509602</v>
      </c>
    </row>
    <row r="162" spans="1:6" x14ac:dyDescent="0.25">
      <c r="A162" s="76"/>
      <c r="B162" s="11" t="s">
        <v>32</v>
      </c>
      <c r="C162" s="38">
        <f>C165+C168</f>
        <v>231371</v>
      </c>
      <c r="D162" s="38">
        <f t="shared" ref="D162:E162" si="79">D165+D168</f>
        <v>170423.81</v>
      </c>
      <c r="E162" s="38">
        <f t="shared" si="79"/>
        <v>170423.81</v>
      </c>
      <c r="F162" s="49">
        <f t="shared" si="56"/>
        <v>0.736582415255153</v>
      </c>
    </row>
    <row r="163" spans="1:6" ht="29.25" customHeight="1" x14ac:dyDescent="0.25">
      <c r="A163" s="22" t="s">
        <v>126</v>
      </c>
      <c r="B163" s="26" t="s">
        <v>5</v>
      </c>
      <c r="C163" s="28">
        <f>C164+C165</f>
        <v>110108.5</v>
      </c>
      <c r="D163" s="48">
        <f t="shared" ref="D163:E163" si="80">D164+D165</f>
        <v>104723.3</v>
      </c>
      <c r="E163" s="48">
        <f t="shared" si="80"/>
        <v>104723.3</v>
      </c>
      <c r="F163" s="29">
        <f t="shared" si="56"/>
        <v>0.95109187755713687</v>
      </c>
    </row>
    <row r="164" spans="1:6" x14ac:dyDescent="0.25">
      <c r="A164" s="66"/>
      <c r="B164" s="11" t="s">
        <v>14</v>
      </c>
      <c r="C164" s="24">
        <v>4880.5</v>
      </c>
      <c r="D164" s="47">
        <v>1047.23</v>
      </c>
      <c r="E164" s="47">
        <v>1047.23</v>
      </c>
      <c r="F164" s="25">
        <f t="shared" si="56"/>
        <v>0.21457432640098351</v>
      </c>
    </row>
    <row r="165" spans="1:6" x14ac:dyDescent="0.25">
      <c r="A165" s="67"/>
      <c r="B165" s="11" t="s">
        <v>32</v>
      </c>
      <c r="C165" s="24">
        <v>105228</v>
      </c>
      <c r="D165" s="47">
        <v>103676.07</v>
      </c>
      <c r="E165" s="47">
        <v>103676.07</v>
      </c>
      <c r="F165" s="25">
        <f t="shared" si="56"/>
        <v>0.98525173908085306</v>
      </c>
    </row>
    <row r="166" spans="1:6" x14ac:dyDescent="0.25">
      <c r="A166" s="22" t="s">
        <v>127</v>
      </c>
      <c r="B166" s="26" t="s">
        <v>160</v>
      </c>
      <c r="C166" s="28">
        <f>C167+C168</f>
        <v>209911.03999999998</v>
      </c>
      <c r="D166" s="48">
        <f t="shared" ref="D166:E166" si="81">D167+D168</f>
        <v>147657.38</v>
      </c>
      <c r="E166" s="48">
        <f t="shared" si="81"/>
        <v>147657.38</v>
      </c>
      <c r="F166" s="29">
        <f t="shared" si="56"/>
        <v>0.70342836660711139</v>
      </c>
    </row>
    <row r="167" spans="1:6" x14ac:dyDescent="0.25">
      <c r="A167" s="82"/>
      <c r="B167" s="11" t="s">
        <v>14</v>
      </c>
      <c r="C167" s="24">
        <v>83768.039999999994</v>
      </c>
      <c r="D167" s="47">
        <v>80909.64</v>
      </c>
      <c r="E167" s="47">
        <v>80909.64</v>
      </c>
      <c r="F167" s="25">
        <f t="shared" si="56"/>
        <v>0.96587720089905416</v>
      </c>
    </row>
    <row r="168" spans="1:6" x14ac:dyDescent="0.25">
      <c r="A168" s="83"/>
      <c r="B168" s="11" t="s">
        <v>32</v>
      </c>
      <c r="C168" s="24">
        <v>126143</v>
      </c>
      <c r="D168" s="47">
        <v>66747.740000000005</v>
      </c>
      <c r="E168" s="47">
        <v>66747.740000000005</v>
      </c>
      <c r="F168" s="25">
        <f t="shared" si="56"/>
        <v>0.52914343245364392</v>
      </c>
    </row>
    <row r="169" spans="1:6" ht="30" customHeight="1" x14ac:dyDescent="0.25">
      <c r="A169" s="30" t="s">
        <v>128</v>
      </c>
      <c r="B169" s="31" t="s">
        <v>129</v>
      </c>
      <c r="C169" s="32">
        <f>C170+C171</f>
        <v>76500.150000000009</v>
      </c>
      <c r="D169" s="32">
        <f t="shared" ref="D169:E169" si="82">D170+D171</f>
        <v>75449.98</v>
      </c>
      <c r="E169" s="32">
        <f t="shared" si="82"/>
        <v>75449.98</v>
      </c>
      <c r="F169" s="33">
        <f t="shared" si="56"/>
        <v>0.98627231449872954</v>
      </c>
    </row>
    <row r="170" spans="1:6" x14ac:dyDescent="0.25">
      <c r="A170" s="74"/>
      <c r="B170" s="11" t="s">
        <v>14</v>
      </c>
      <c r="C170" s="38">
        <f>C173+C176</f>
        <v>71365.150000000009</v>
      </c>
      <c r="D170" s="38">
        <f t="shared" ref="D170:E170" si="83">D173+D176</f>
        <v>70586.48</v>
      </c>
      <c r="E170" s="38">
        <f t="shared" si="83"/>
        <v>70586.48</v>
      </c>
      <c r="F170" s="35">
        <f t="shared" si="56"/>
        <v>0.98908893206277837</v>
      </c>
    </row>
    <row r="171" spans="1:6" x14ac:dyDescent="0.25">
      <c r="A171" s="76"/>
      <c r="B171" s="11" t="s">
        <v>32</v>
      </c>
      <c r="C171" s="38">
        <f>C174+C177</f>
        <v>5135</v>
      </c>
      <c r="D171" s="38">
        <f t="shared" ref="D171:E171" si="84">D174+D177</f>
        <v>4863.5</v>
      </c>
      <c r="E171" s="38">
        <f t="shared" si="84"/>
        <v>4863.5</v>
      </c>
      <c r="F171" s="35">
        <f t="shared" si="56"/>
        <v>0.94712755598831544</v>
      </c>
    </row>
    <row r="172" spans="1:6" ht="94.5" customHeight="1" x14ac:dyDescent="0.25">
      <c r="A172" s="46" t="s">
        <v>130</v>
      </c>
      <c r="B172" s="26" t="s">
        <v>131</v>
      </c>
      <c r="C172" s="50">
        <f>C173+C174</f>
        <v>62823.87</v>
      </c>
      <c r="D172" s="50">
        <f t="shared" ref="D172:E172" si="85">D173+D174</f>
        <v>62524.4</v>
      </c>
      <c r="E172" s="50">
        <f t="shared" si="85"/>
        <v>62524.4</v>
      </c>
      <c r="F172" s="29">
        <f t="shared" si="56"/>
        <v>0.9952331812732963</v>
      </c>
    </row>
    <row r="173" spans="1:6" x14ac:dyDescent="0.25">
      <c r="A173" s="74"/>
      <c r="B173" s="11" t="s">
        <v>14</v>
      </c>
      <c r="C173" s="38">
        <v>58784.87</v>
      </c>
      <c r="D173" s="38">
        <v>58663</v>
      </c>
      <c r="E173" s="38">
        <v>58663</v>
      </c>
      <c r="F173" s="25">
        <f t="shared" si="56"/>
        <v>0.99792684750344773</v>
      </c>
    </row>
    <row r="174" spans="1:6" x14ac:dyDescent="0.25">
      <c r="A174" s="76"/>
      <c r="B174" s="11" t="s">
        <v>32</v>
      </c>
      <c r="C174" s="38">
        <v>4039</v>
      </c>
      <c r="D174" s="38">
        <v>3861.4</v>
      </c>
      <c r="E174" s="38">
        <v>3861.4</v>
      </c>
      <c r="F174" s="25">
        <f t="shared" si="56"/>
        <v>0.95602871998019312</v>
      </c>
    </row>
    <row r="175" spans="1:6" ht="64.5" customHeight="1" x14ac:dyDescent="0.25">
      <c r="A175" s="46" t="s">
        <v>132</v>
      </c>
      <c r="B175" s="26" t="s">
        <v>6</v>
      </c>
      <c r="C175" s="50">
        <f>C176+C177</f>
        <v>13676.28</v>
      </c>
      <c r="D175" s="50">
        <f>D176+D177</f>
        <v>12925.58</v>
      </c>
      <c r="E175" s="50">
        <f>E176+E177</f>
        <v>12925.58</v>
      </c>
      <c r="F175" s="29">
        <f t="shared" si="56"/>
        <v>0.9451093425990108</v>
      </c>
    </row>
    <row r="176" spans="1:6" x14ac:dyDescent="0.25">
      <c r="A176" s="74"/>
      <c r="B176" s="11" t="s">
        <v>14</v>
      </c>
      <c r="C176" s="38">
        <v>12580.28</v>
      </c>
      <c r="D176" s="38">
        <v>11923.48</v>
      </c>
      <c r="E176" s="38">
        <v>11923.48</v>
      </c>
      <c r="F176" s="25">
        <f t="shared" si="56"/>
        <v>0.94779130512198451</v>
      </c>
    </row>
    <row r="177" spans="1:6" x14ac:dyDescent="0.25">
      <c r="A177" s="76"/>
      <c r="B177" s="11" t="s">
        <v>32</v>
      </c>
      <c r="C177" s="38">
        <v>1096</v>
      </c>
      <c r="D177" s="38">
        <v>1002.1</v>
      </c>
      <c r="E177" s="38">
        <v>1002.1</v>
      </c>
      <c r="F177" s="25">
        <f t="shared" si="56"/>
        <v>0.91432481751824823</v>
      </c>
    </row>
    <row r="178" spans="1:6" ht="30" customHeight="1" x14ac:dyDescent="0.25">
      <c r="A178" s="51" t="s">
        <v>133</v>
      </c>
      <c r="B178" s="52" t="s">
        <v>193</v>
      </c>
      <c r="C178" s="53">
        <f>C180</f>
        <v>2371</v>
      </c>
      <c r="D178" s="53">
        <f t="shared" ref="D178:E178" si="86">D180</f>
        <v>2160</v>
      </c>
      <c r="E178" s="53">
        <f t="shared" si="86"/>
        <v>2160</v>
      </c>
      <c r="F178" s="54">
        <f t="shared" si="56"/>
        <v>0.91100801349641503</v>
      </c>
    </row>
    <row r="179" spans="1:6" ht="26.25" customHeight="1" x14ac:dyDescent="0.25">
      <c r="A179" s="22" t="s">
        <v>134</v>
      </c>
      <c r="B179" s="23" t="s">
        <v>7</v>
      </c>
      <c r="C179" s="28">
        <v>0</v>
      </c>
      <c r="D179" s="28">
        <v>0</v>
      </c>
      <c r="E179" s="28">
        <v>0</v>
      </c>
      <c r="F179" s="29">
        <v>0</v>
      </c>
    </row>
    <row r="180" spans="1:6" ht="28.5" customHeight="1" x14ac:dyDescent="0.25">
      <c r="A180" s="22" t="s">
        <v>135</v>
      </c>
      <c r="B180" s="26" t="s">
        <v>8</v>
      </c>
      <c r="C180" s="28">
        <v>2371</v>
      </c>
      <c r="D180" s="28">
        <v>2160</v>
      </c>
      <c r="E180" s="28">
        <v>2160</v>
      </c>
      <c r="F180" s="29">
        <f t="shared" ref="F180:F215" si="87">D180/C180</f>
        <v>0.91100801349641503</v>
      </c>
    </row>
    <row r="181" spans="1:6" s="27" customFormat="1" ht="30.75" customHeight="1" x14ac:dyDescent="0.25">
      <c r="A181" s="51" t="s">
        <v>136</v>
      </c>
      <c r="B181" s="52" t="s">
        <v>142</v>
      </c>
      <c r="C181" s="53">
        <f>C182+C183</f>
        <v>270399.5</v>
      </c>
      <c r="D181" s="53">
        <f t="shared" ref="D181:F181" si="88">D182+D183</f>
        <v>254685.44</v>
      </c>
      <c r="E181" s="53">
        <f t="shared" si="88"/>
        <v>254685.44</v>
      </c>
      <c r="F181" s="53">
        <f t="shared" si="88"/>
        <v>1.8859184065590946</v>
      </c>
    </row>
    <row r="182" spans="1:6" s="27" customFormat="1" x14ac:dyDescent="0.25">
      <c r="A182" s="74"/>
      <c r="B182" s="11" t="s">
        <v>14</v>
      </c>
      <c r="C182" s="38">
        <f>C185+C187+C189</f>
        <v>246284.2</v>
      </c>
      <c r="D182" s="38">
        <f>D185+D187+D189</f>
        <v>231914.19</v>
      </c>
      <c r="E182" s="38">
        <f>E185+E187+E189</f>
        <v>231914.19</v>
      </c>
      <c r="F182" s="35">
        <f t="shared" si="87"/>
        <v>0.9416527328996338</v>
      </c>
    </row>
    <row r="183" spans="1:6" s="27" customFormat="1" x14ac:dyDescent="0.25">
      <c r="A183" s="75"/>
      <c r="B183" s="11" t="s">
        <v>32</v>
      </c>
      <c r="C183" s="38">
        <f>C186+C190</f>
        <v>24115.300000000003</v>
      </c>
      <c r="D183" s="38">
        <f>D186+D190</f>
        <v>22771.25</v>
      </c>
      <c r="E183" s="38">
        <f>E186+E190</f>
        <v>22771.25</v>
      </c>
      <c r="F183" s="35">
        <f t="shared" si="87"/>
        <v>0.9442656736594609</v>
      </c>
    </row>
    <row r="184" spans="1:6" x14ac:dyDescent="0.25">
      <c r="A184" s="22" t="s">
        <v>137</v>
      </c>
      <c r="B184" s="26" t="s">
        <v>143</v>
      </c>
      <c r="C184" s="28">
        <f>C185+C186</f>
        <v>46057.4</v>
      </c>
      <c r="D184" s="28">
        <f t="shared" ref="D184:F184" si="89">D185+D186</f>
        <v>40858.49</v>
      </c>
      <c r="E184" s="28">
        <f t="shared" si="89"/>
        <v>40858.49</v>
      </c>
      <c r="F184" s="28">
        <f t="shared" si="89"/>
        <v>1.770237638457651</v>
      </c>
    </row>
    <row r="185" spans="1:6" x14ac:dyDescent="0.25">
      <c r="A185" s="66"/>
      <c r="B185" s="11" t="s">
        <v>14</v>
      </c>
      <c r="C185" s="24">
        <v>22347</v>
      </c>
      <c r="D185" s="24">
        <v>18268.23</v>
      </c>
      <c r="E185" s="24">
        <v>18268.23</v>
      </c>
      <c r="F185" s="25">
        <f t="shared" si="87"/>
        <v>0.81748019868438715</v>
      </c>
    </row>
    <row r="186" spans="1:6" x14ac:dyDescent="0.25">
      <c r="A186" s="71"/>
      <c r="B186" s="11" t="s">
        <v>32</v>
      </c>
      <c r="C186" s="24">
        <v>23710.400000000001</v>
      </c>
      <c r="D186" s="24">
        <v>22590.26</v>
      </c>
      <c r="E186" s="24">
        <v>22590.26</v>
      </c>
      <c r="F186" s="25">
        <f t="shared" si="87"/>
        <v>0.95275743977326388</v>
      </c>
    </row>
    <row r="187" spans="1:6" s="27" customFormat="1" ht="28.5" customHeight="1" x14ac:dyDescent="0.25">
      <c r="A187" s="22" t="s">
        <v>138</v>
      </c>
      <c r="B187" s="26" t="s">
        <v>194</v>
      </c>
      <c r="C187" s="28">
        <v>221849.60000000001</v>
      </c>
      <c r="D187" s="28">
        <v>211825.12</v>
      </c>
      <c r="E187" s="28">
        <v>211825.12</v>
      </c>
      <c r="F187" s="29">
        <f t="shared" si="87"/>
        <v>0.95481407223632586</v>
      </c>
    </row>
    <row r="188" spans="1:6" s="27" customFormat="1" ht="42" customHeight="1" x14ac:dyDescent="0.25">
      <c r="A188" s="22" t="s">
        <v>139</v>
      </c>
      <c r="B188" s="26" t="s">
        <v>9</v>
      </c>
      <c r="C188" s="28">
        <f>C189+C190</f>
        <v>2492.5</v>
      </c>
      <c r="D188" s="28">
        <f t="shared" ref="D188:E188" si="90">D189+D190</f>
        <v>2001.83</v>
      </c>
      <c r="E188" s="28">
        <f t="shared" si="90"/>
        <v>2001.83</v>
      </c>
      <c r="F188" s="29">
        <f t="shared" si="87"/>
        <v>0.80314142427281843</v>
      </c>
    </row>
    <row r="189" spans="1:6" s="27" customFormat="1" x14ac:dyDescent="0.25">
      <c r="A189" s="66"/>
      <c r="B189" s="11" t="s">
        <v>14</v>
      </c>
      <c r="C189" s="24">
        <v>2087.6</v>
      </c>
      <c r="D189" s="24">
        <v>1820.84</v>
      </c>
      <c r="E189" s="24">
        <v>1820.84</v>
      </c>
      <c r="F189" s="25">
        <f t="shared" si="87"/>
        <v>0.87221689978923167</v>
      </c>
    </row>
    <row r="190" spans="1:6" s="27" customFormat="1" x14ac:dyDescent="0.25">
      <c r="A190" s="67"/>
      <c r="B190" s="11" t="s">
        <v>32</v>
      </c>
      <c r="C190" s="24">
        <v>404.9</v>
      </c>
      <c r="D190" s="24">
        <v>180.99</v>
      </c>
      <c r="E190" s="24">
        <v>180.99</v>
      </c>
      <c r="F190" s="25">
        <f t="shared" si="87"/>
        <v>0.44699925907631521</v>
      </c>
    </row>
    <row r="191" spans="1:6" s="27" customFormat="1" x14ac:dyDescent="0.25">
      <c r="A191" s="22" t="s">
        <v>140</v>
      </c>
      <c r="B191" s="26" t="s">
        <v>1</v>
      </c>
      <c r="C191" s="28">
        <v>0</v>
      </c>
      <c r="D191" s="28">
        <v>0</v>
      </c>
      <c r="E191" s="28">
        <v>0</v>
      </c>
      <c r="F191" s="29">
        <v>0</v>
      </c>
    </row>
    <row r="192" spans="1:6" ht="31.5" customHeight="1" x14ac:dyDescent="0.25">
      <c r="A192" s="30" t="s">
        <v>141</v>
      </c>
      <c r="B192" s="31" t="s">
        <v>148</v>
      </c>
      <c r="C192" s="32">
        <f>C193+C194</f>
        <v>919410.64</v>
      </c>
      <c r="D192" s="32">
        <f t="shared" ref="D192:E192" si="91">D193+D194</f>
        <v>737728.54</v>
      </c>
      <c r="E192" s="32">
        <f t="shared" si="91"/>
        <v>737728.54</v>
      </c>
      <c r="F192" s="33">
        <f t="shared" si="87"/>
        <v>0.80239286767444851</v>
      </c>
    </row>
    <row r="193" spans="1:6" x14ac:dyDescent="0.25">
      <c r="A193" s="74"/>
      <c r="B193" s="11" t="s">
        <v>14</v>
      </c>
      <c r="C193" s="38">
        <f>C196+C199+C201+C202</f>
        <v>83854.909999999989</v>
      </c>
      <c r="D193" s="38">
        <f t="shared" ref="D193:E193" si="92">D196+D199+D201+D202</f>
        <v>68584.81</v>
      </c>
      <c r="E193" s="38">
        <f t="shared" si="92"/>
        <v>68584.81</v>
      </c>
      <c r="F193" s="35">
        <f t="shared" si="87"/>
        <v>0.81789855835513992</v>
      </c>
    </row>
    <row r="194" spans="1:6" x14ac:dyDescent="0.25">
      <c r="A194" s="76"/>
      <c r="B194" s="11" t="s">
        <v>32</v>
      </c>
      <c r="C194" s="38">
        <f>C197+C200</f>
        <v>835555.73</v>
      </c>
      <c r="D194" s="38">
        <f t="shared" ref="D194:E194" si="93">D197+D200</f>
        <v>669143.73</v>
      </c>
      <c r="E194" s="38">
        <f t="shared" si="93"/>
        <v>669143.73</v>
      </c>
      <c r="F194" s="35">
        <f t="shared" si="87"/>
        <v>0.80083674370828617</v>
      </c>
    </row>
    <row r="195" spans="1:6" ht="30" customHeight="1" x14ac:dyDescent="0.25">
      <c r="A195" s="22" t="s">
        <v>144</v>
      </c>
      <c r="B195" s="26" t="s">
        <v>149</v>
      </c>
      <c r="C195" s="28">
        <f>C196+C197</f>
        <v>327.33999999999997</v>
      </c>
      <c r="D195" s="28">
        <f t="shared" ref="D195:E195" si="94">D196+D197</f>
        <v>327</v>
      </c>
      <c r="E195" s="28">
        <f t="shared" si="94"/>
        <v>327</v>
      </c>
      <c r="F195" s="29">
        <f t="shared" si="87"/>
        <v>0.99896132461660669</v>
      </c>
    </row>
    <row r="196" spans="1:6" x14ac:dyDescent="0.25">
      <c r="A196" s="66"/>
      <c r="B196" s="11" t="s">
        <v>14</v>
      </c>
      <c r="C196" s="24">
        <v>327.33999999999997</v>
      </c>
      <c r="D196" s="24">
        <v>327</v>
      </c>
      <c r="E196" s="24">
        <v>327</v>
      </c>
      <c r="F196" s="25">
        <f t="shared" si="87"/>
        <v>0.99896132461660669</v>
      </c>
    </row>
    <row r="197" spans="1:6" x14ac:dyDescent="0.25">
      <c r="A197" s="67"/>
      <c r="B197" s="11" t="s">
        <v>32</v>
      </c>
      <c r="C197" s="24">
        <v>0</v>
      </c>
      <c r="D197" s="24">
        <v>0</v>
      </c>
      <c r="E197" s="24">
        <v>0</v>
      </c>
      <c r="F197" s="25">
        <v>0</v>
      </c>
    </row>
    <row r="198" spans="1:6" ht="29.25" customHeight="1" x14ac:dyDescent="0.25">
      <c r="A198" s="22" t="s">
        <v>145</v>
      </c>
      <c r="B198" s="26" t="s">
        <v>150</v>
      </c>
      <c r="C198" s="28">
        <f>C199+C200</f>
        <v>909115.02</v>
      </c>
      <c r="D198" s="28">
        <f t="shared" ref="D198:E198" si="95">D199+D200</f>
        <v>727484.1</v>
      </c>
      <c r="E198" s="28">
        <f t="shared" si="95"/>
        <v>727484.1</v>
      </c>
      <c r="F198" s="29">
        <f t="shared" si="87"/>
        <v>0.80021128679625153</v>
      </c>
    </row>
    <row r="199" spans="1:6" x14ac:dyDescent="0.25">
      <c r="A199" s="66"/>
      <c r="B199" s="11" t="s">
        <v>14</v>
      </c>
      <c r="C199" s="24">
        <v>73559.289999999994</v>
      </c>
      <c r="D199" s="24">
        <v>58340.37</v>
      </c>
      <c r="E199" s="24">
        <v>58340.37</v>
      </c>
      <c r="F199" s="29">
        <f t="shared" si="87"/>
        <v>0.79310675782759743</v>
      </c>
    </row>
    <row r="200" spans="1:6" x14ac:dyDescent="0.25">
      <c r="A200" s="67"/>
      <c r="B200" s="11" t="s">
        <v>32</v>
      </c>
      <c r="C200" s="24">
        <v>835555.73</v>
      </c>
      <c r="D200" s="24">
        <v>669143.73</v>
      </c>
      <c r="E200" s="24">
        <v>669143.73</v>
      </c>
      <c r="F200" s="25">
        <f t="shared" si="87"/>
        <v>0.80083674370828617</v>
      </c>
    </row>
    <row r="201" spans="1:6" ht="41.25" customHeight="1" x14ac:dyDescent="0.25">
      <c r="A201" s="22" t="s">
        <v>146</v>
      </c>
      <c r="B201" s="26" t="s">
        <v>195</v>
      </c>
      <c r="C201" s="28">
        <v>0</v>
      </c>
      <c r="D201" s="28">
        <v>0</v>
      </c>
      <c r="E201" s="28">
        <v>0</v>
      </c>
      <c r="F201" s="29">
        <v>0</v>
      </c>
    </row>
    <row r="202" spans="1:6" ht="28.5" customHeight="1" x14ac:dyDescent="0.25">
      <c r="A202" s="22" t="s">
        <v>147</v>
      </c>
      <c r="B202" s="26" t="s">
        <v>164</v>
      </c>
      <c r="C202" s="28">
        <v>9968.2800000000007</v>
      </c>
      <c r="D202" s="28">
        <v>9917.44</v>
      </c>
      <c r="E202" s="28">
        <v>9917.44</v>
      </c>
      <c r="F202" s="29">
        <f t="shared" si="87"/>
        <v>0.99489982223613305</v>
      </c>
    </row>
    <row r="203" spans="1:6" ht="32.25" customHeight="1" x14ac:dyDescent="0.25">
      <c r="A203" s="30" t="s">
        <v>151</v>
      </c>
      <c r="B203" s="31" t="s">
        <v>152</v>
      </c>
      <c r="C203" s="32">
        <f>C204+C205</f>
        <v>346345.26</v>
      </c>
      <c r="D203" s="56">
        <f t="shared" ref="D203:E203" si="96">D204+D205</f>
        <v>325357.32999999996</v>
      </c>
      <c r="E203" s="32">
        <f t="shared" si="96"/>
        <v>325357.32999999996</v>
      </c>
      <c r="F203" s="33">
        <f t="shared" si="87"/>
        <v>0.93940171145983042</v>
      </c>
    </row>
    <row r="204" spans="1:6" x14ac:dyDescent="0.25">
      <c r="A204" s="74"/>
      <c r="B204" s="11" t="s">
        <v>14</v>
      </c>
      <c r="C204" s="38">
        <f>C208</f>
        <v>103432.05</v>
      </c>
      <c r="D204" s="34">
        <f t="shared" ref="D204:E204" si="97">D208</f>
        <v>103938.31</v>
      </c>
      <c r="E204" s="38">
        <f t="shared" si="97"/>
        <v>103938.31</v>
      </c>
      <c r="F204" s="35">
        <f t="shared" si="87"/>
        <v>1.0048946143869333</v>
      </c>
    </row>
    <row r="205" spans="1:6" x14ac:dyDescent="0.25">
      <c r="A205" s="76"/>
      <c r="B205" s="11" t="s">
        <v>32</v>
      </c>
      <c r="C205" s="38">
        <f>C209</f>
        <v>242913.21</v>
      </c>
      <c r="D205" s="34">
        <f>D209</f>
        <v>221419.02</v>
      </c>
      <c r="E205" s="38">
        <f t="shared" ref="E205" si="98">E209</f>
        <v>221419.02</v>
      </c>
      <c r="F205" s="35">
        <f t="shared" si="87"/>
        <v>0.9115149398420942</v>
      </c>
    </row>
    <row r="206" spans="1:6" ht="40.5" customHeight="1" x14ac:dyDescent="0.25">
      <c r="A206" s="22" t="s">
        <v>153</v>
      </c>
      <c r="B206" s="23" t="s">
        <v>154</v>
      </c>
      <c r="C206" s="24">
        <v>0</v>
      </c>
      <c r="D206" s="47">
        <v>0</v>
      </c>
      <c r="E206" s="24">
        <v>0</v>
      </c>
      <c r="F206" s="25">
        <v>0</v>
      </c>
    </row>
    <row r="207" spans="1:6" ht="43.5" customHeight="1" x14ac:dyDescent="0.25">
      <c r="A207" s="22" t="s">
        <v>155</v>
      </c>
      <c r="B207" s="26" t="s">
        <v>156</v>
      </c>
      <c r="C207" s="24">
        <f>C208+C209</f>
        <v>346345.26</v>
      </c>
      <c r="D207" s="47">
        <f t="shared" ref="D207:E207" si="99">D208+D209</f>
        <v>325357.32999999996</v>
      </c>
      <c r="E207" s="24">
        <f t="shared" si="99"/>
        <v>325357.32999999996</v>
      </c>
      <c r="F207" s="25">
        <f t="shared" si="87"/>
        <v>0.93940171145983042</v>
      </c>
    </row>
    <row r="208" spans="1:6" x14ac:dyDescent="0.25">
      <c r="A208" s="84"/>
      <c r="B208" s="11" t="s">
        <v>14</v>
      </c>
      <c r="C208" s="55">
        <v>103432.05</v>
      </c>
      <c r="D208" s="55">
        <v>103938.31</v>
      </c>
      <c r="E208" s="55">
        <v>103938.31</v>
      </c>
      <c r="F208" s="25">
        <f t="shared" si="87"/>
        <v>1.0048946143869333</v>
      </c>
    </row>
    <row r="209" spans="1:6" x14ac:dyDescent="0.25">
      <c r="A209" s="85"/>
      <c r="B209" s="11" t="s">
        <v>32</v>
      </c>
      <c r="C209" s="55">
        <v>242913.21</v>
      </c>
      <c r="D209" s="55">
        <v>221419.02</v>
      </c>
      <c r="E209" s="55">
        <v>221419.02</v>
      </c>
      <c r="F209" s="25">
        <f t="shared" si="87"/>
        <v>0.9115149398420942</v>
      </c>
    </row>
    <row r="210" spans="1:6" ht="6" customHeight="1" x14ac:dyDescent="0.25">
      <c r="A210" s="21"/>
      <c r="B210" s="21"/>
      <c r="C210" s="21"/>
      <c r="D210" s="21"/>
      <c r="E210" s="21"/>
      <c r="F210" s="20"/>
    </row>
    <row r="211" spans="1:6" ht="15.75" customHeight="1" x14ac:dyDescent="0.25">
      <c r="A211" s="21"/>
      <c r="B211" s="58" t="s">
        <v>157</v>
      </c>
      <c r="C211" s="59">
        <f>C212+C213+C214+C215</f>
        <v>5012227.4600000009</v>
      </c>
      <c r="D211" s="59">
        <f t="shared" ref="D211:E211" si="100">D212+D213+D214+D215</f>
        <v>4538132.120000001</v>
      </c>
      <c r="E211" s="59">
        <f t="shared" si="100"/>
        <v>4539394.1400000006</v>
      </c>
      <c r="F211" s="29">
        <f t="shared" si="87"/>
        <v>0.90541224559669131</v>
      </c>
    </row>
    <row r="212" spans="1:6" x14ac:dyDescent="0.25">
      <c r="A212" s="86"/>
      <c r="B212" s="60" t="s">
        <v>14</v>
      </c>
      <c r="C212" s="61">
        <f>C6+C10+C23+C37+C53+C60+C74+C84+C95+C110+C129+C140+C149+C161+C170+C182+C193+C204</f>
        <v>2015770.92</v>
      </c>
      <c r="D212" s="61">
        <f>D6+D10+D23+D37+D53+D60+D74+D84+D95+D110+D129+D140+D149+D161+D170+D182+D193+D204</f>
        <v>1928631.15</v>
      </c>
      <c r="E212" s="61">
        <f>E6+E10+E23+E37+E53+E60+E74+E84+E95+E110+E129+E140+E149+E161+E170+E182+E193+E204</f>
        <v>1929893.17</v>
      </c>
      <c r="F212" s="62">
        <f t="shared" si="87"/>
        <v>0.95677099558515311</v>
      </c>
    </row>
    <row r="213" spans="1:6" x14ac:dyDescent="0.25">
      <c r="A213" s="87"/>
      <c r="B213" s="60" t="s">
        <v>32</v>
      </c>
      <c r="C213" s="61">
        <f>C11+C24+C38+C61+C75+C85+C96+C111+C130+C141+C150+C162+C171+C178+C183+C194+C205</f>
        <v>2817591.9</v>
      </c>
      <c r="D213" s="61">
        <f>D11+D24+D38+D61+D75+D85+D96+D111+D130+D141+D150+D162+D171+D178+D183+D194+D205</f>
        <v>2477243.84</v>
      </c>
      <c r="E213" s="61">
        <f>E11+E24+E38+E61+E75+E85+E96+E111+E130+E141+E150+E162+E171+E178+E183+E194+E205</f>
        <v>2477243.84</v>
      </c>
      <c r="F213" s="62">
        <f t="shared" si="87"/>
        <v>0.87920604825702398</v>
      </c>
    </row>
    <row r="214" spans="1:6" x14ac:dyDescent="0.25">
      <c r="A214" s="87"/>
      <c r="B214" s="63" t="s">
        <v>43</v>
      </c>
      <c r="C214" s="61">
        <f>C25+C62+C76+C97+C151</f>
        <v>114912.18999999999</v>
      </c>
      <c r="D214" s="61">
        <f>D25+D62+D76+D97+D151</f>
        <v>113814.23</v>
      </c>
      <c r="E214" s="61">
        <f>E25+E62+E76+E97+E151</f>
        <v>113814.23</v>
      </c>
      <c r="F214" s="62">
        <f t="shared" si="87"/>
        <v>0.99044522604607921</v>
      </c>
    </row>
    <row r="215" spans="1:6" x14ac:dyDescent="0.25">
      <c r="A215" s="88"/>
      <c r="B215" s="63" t="s">
        <v>56</v>
      </c>
      <c r="C215" s="61">
        <f>C39+C63+C98+C112+C131</f>
        <v>63952.45</v>
      </c>
      <c r="D215" s="61">
        <f>D39+D63+D98+D112+D131</f>
        <v>18442.900000000001</v>
      </c>
      <c r="E215" s="61">
        <f>E39+E63+E98+E112+E131</f>
        <v>18442.900000000001</v>
      </c>
      <c r="F215" s="62">
        <f t="shared" si="87"/>
        <v>0.28838457322588895</v>
      </c>
    </row>
    <row r="217" spans="1:6" s="18" customFormat="1" x14ac:dyDescent="0.25">
      <c r="B217" s="40" t="s">
        <v>158</v>
      </c>
      <c r="C217" s="57">
        <f>C6+C9+C22+C36+C52+C59+C73+C83+C94+C109+C128+C139+C148+C160+C169+C178+C181+C192+C203</f>
        <v>5012227.459999999</v>
      </c>
      <c r="D217" s="57">
        <f>D6+D9+D22+D36+D52+D59+D73+D83+D94+D109+D128+D139+D148+D160+D169+D178+D181+D192+D203</f>
        <v>4538132.12</v>
      </c>
      <c r="E217" s="57">
        <f>E6+E9+E22+E36+E52+E59+E73+E83+E94+E109+E128+E139+E148+E160+E169+E178+E181+E192+E203</f>
        <v>4539394.1400000006</v>
      </c>
      <c r="F217" s="27"/>
    </row>
  </sheetData>
  <mergeCells count="47">
    <mergeCell ref="A204:A205"/>
    <mergeCell ref="A208:A209"/>
    <mergeCell ref="A212:A215"/>
    <mergeCell ref="A185:A186"/>
    <mergeCell ref="A189:A190"/>
    <mergeCell ref="A193:A194"/>
    <mergeCell ref="A196:A197"/>
    <mergeCell ref="A199:A200"/>
    <mergeCell ref="A167:A168"/>
    <mergeCell ref="A170:A171"/>
    <mergeCell ref="A173:A174"/>
    <mergeCell ref="A176:A177"/>
    <mergeCell ref="A182:A183"/>
    <mergeCell ref="A143:A144"/>
    <mergeCell ref="A149:A151"/>
    <mergeCell ref="A161:A162"/>
    <mergeCell ref="A164:A165"/>
    <mergeCell ref="A155:A156"/>
    <mergeCell ref="A121:A123"/>
    <mergeCell ref="A126:A127"/>
    <mergeCell ref="A129:A131"/>
    <mergeCell ref="A136:A138"/>
    <mergeCell ref="A140:A141"/>
    <mergeCell ref="A101:A104"/>
    <mergeCell ref="A107:A108"/>
    <mergeCell ref="A110:A112"/>
    <mergeCell ref="A114:A116"/>
    <mergeCell ref="A118:A119"/>
    <mergeCell ref="A74:A76"/>
    <mergeCell ref="A80:A82"/>
    <mergeCell ref="A84:A85"/>
    <mergeCell ref="A87:A88"/>
    <mergeCell ref="A95:A98"/>
    <mergeCell ref="A47:A49"/>
    <mergeCell ref="A53:A54"/>
    <mergeCell ref="A60:A63"/>
    <mergeCell ref="A67:A70"/>
    <mergeCell ref="A30:A32"/>
    <mergeCell ref="A37:A39"/>
    <mergeCell ref="A41:A42"/>
    <mergeCell ref="A2:F2"/>
    <mergeCell ref="E1:F1"/>
    <mergeCell ref="A44:A45"/>
    <mergeCell ref="A10:A11"/>
    <mergeCell ref="A18:A19"/>
    <mergeCell ref="A23:A25"/>
    <mergeCell ref="A27:A28"/>
  </mergeCells>
  <pageMargins left="0.70866141732283472" right="0.31496062992125984" top="0.74803149606299213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2021-03-09T14:49:47Z</dcterms:modified>
</cp:coreProperties>
</file>