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Лист1!$A:$F</definedName>
  </definedNames>
  <calcPr calcId="162913"/>
</workbook>
</file>

<file path=xl/calcChain.xml><?xml version="1.0" encoding="utf-8"?>
<calcChain xmlns="http://schemas.openxmlformats.org/spreadsheetml/2006/main">
  <c r="D175" i="1" l="1"/>
  <c r="E175" i="1"/>
  <c r="C175" i="1"/>
  <c r="F153" i="1"/>
  <c r="C8" i="1" l="1"/>
  <c r="D13" i="1"/>
  <c r="E13" i="1"/>
  <c r="D7" i="1"/>
  <c r="E7" i="1"/>
  <c r="C7" i="1"/>
  <c r="D17" i="1"/>
  <c r="E17" i="1"/>
  <c r="C17" i="1"/>
  <c r="F18" i="1"/>
  <c r="F19" i="1"/>
  <c r="D9" i="1"/>
  <c r="E9" i="1"/>
  <c r="C9" i="1"/>
  <c r="C13" i="1"/>
  <c r="F16" i="1"/>
  <c r="F9" i="1" l="1"/>
  <c r="F185" i="1"/>
  <c r="F184" i="1"/>
  <c r="E183" i="1"/>
  <c r="D183" i="1"/>
  <c r="C183" i="1"/>
  <c r="F181" i="1"/>
  <c r="E180" i="1"/>
  <c r="D180" i="1"/>
  <c r="C180" i="1"/>
  <c r="E179" i="1"/>
  <c r="D179" i="1"/>
  <c r="C179" i="1"/>
  <c r="E178" i="1"/>
  <c r="D178" i="1"/>
  <c r="C178" i="1"/>
  <c r="F176" i="1"/>
  <c r="F175" i="1"/>
  <c r="F173" i="1"/>
  <c r="F172" i="1"/>
  <c r="E171" i="1"/>
  <c r="D171" i="1"/>
  <c r="C171" i="1"/>
  <c r="F170" i="1"/>
  <c r="F169" i="1"/>
  <c r="E168" i="1"/>
  <c r="D168" i="1"/>
  <c r="C168" i="1"/>
  <c r="F167" i="1"/>
  <c r="F165" i="1"/>
  <c r="E164" i="1"/>
  <c r="D164" i="1"/>
  <c r="C164" i="1"/>
  <c r="E163" i="1"/>
  <c r="D163" i="1"/>
  <c r="C163" i="1"/>
  <c r="E162" i="1"/>
  <c r="E161" i="1" s="1"/>
  <c r="D162" i="1"/>
  <c r="F162" i="1" s="1"/>
  <c r="C162" i="1"/>
  <c r="F160" i="1"/>
  <c r="F159" i="1"/>
  <c r="F158" i="1"/>
  <c r="F157" i="1"/>
  <c r="E156" i="1"/>
  <c r="D156" i="1"/>
  <c r="C156" i="1"/>
  <c r="F155" i="1"/>
  <c r="F154" i="1"/>
  <c r="E152" i="1"/>
  <c r="D152" i="1"/>
  <c r="C152" i="1"/>
  <c r="F151" i="1"/>
  <c r="F150" i="1"/>
  <c r="E149" i="1"/>
  <c r="D149" i="1"/>
  <c r="C149" i="1"/>
  <c r="F147" i="1"/>
  <c r="E146" i="1"/>
  <c r="D146" i="1"/>
  <c r="C146" i="1"/>
  <c r="E145" i="1"/>
  <c r="D145" i="1"/>
  <c r="C145" i="1"/>
  <c r="F143" i="1"/>
  <c r="F142" i="1"/>
  <c r="F141" i="1"/>
  <c r="E140" i="1"/>
  <c r="D140" i="1"/>
  <c r="C140" i="1"/>
  <c r="F139" i="1"/>
  <c r="F138" i="1"/>
  <c r="E137" i="1"/>
  <c r="D137" i="1"/>
  <c r="F137" i="1" s="1"/>
  <c r="C137" i="1"/>
  <c r="F136" i="1"/>
  <c r="F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F129" i="1"/>
  <c r="F128" i="1"/>
  <c r="F127" i="1"/>
  <c r="F126" i="1"/>
  <c r="E125" i="1"/>
  <c r="D125" i="1"/>
  <c r="C125" i="1"/>
  <c r="F124" i="1"/>
  <c r="F123" i="1"/>
  <c r="E122" i="1"/>
  <c r="D122" i="1"/>
  <c r="C122" i="1"/>
  <c r="E121" i="1"/>
  <c r="D121" i="1"/>
  <c r="C121" i="1"/>
  <c r="E120" i="1"/>
  <c r="D120" i="1"/>
  <c r="F120" i="1" s="1"/>
  <c r="C120" i="1"/>
  <c r="C119" i="1" s="1"/>
  <c r="F118" i="1"/>
  <c r="F117" i="1"/>
  <c r="E116" i="1"/>
  <c r="D116" i="1"/>
  <c r="C116" i="1"/>
  <c r="F115" i="1"/>
  <c r="F114" i="1"/>
  <c r="F113" i="1"/>
  <c r="F112" i="1"/>
  <c r="F111" i="1"/>
  <c r="E110" i="1"/>
  <c r="D110" i="1"/>
  <c r="C110" i="1"/>
  <c r="F108" i="1"/>
  <c r="F107" i="1"/>
  <c r="E106" i="1"/>
  <c r="D106" i="1"/>
  <c r="C106" i="1"/>
  <c r="E104" i="1"/>
  <c r="D104" i="1"/>
  <c r="C104" i="1"/>
  <c r="E103" i="1"/>
  <c r="E190" i="1" s="1"/>
  <c r="D103" i="1"/>
  <c r="D190" i="1" s="1"/>
  <c r="C103" i="1"/>
  <c r="C190" i="1" s="1"/>
  <c r="E102" i="1"/>
  <c r="D102" i="1"/>
  <c r="C102" i="1"/>
  <c r="E101" i="1"/>
  <c r="D101" i="1"/>
  <c r="C101" i="1"/>
  <c r="F98" i="1"/>
  <c r="F96" i="1"/>
  <c r="E95" i="1"/>
  <c r="D95" i="1"/>
  <c r="F95" i="1" s="1"/>
  <c r="C95" i="1"/>
  <c r="F94" i="1"/>
  <c r="F93" i="1"/>
  <c r="E92" i="1"/>
  <c r="D92" i="1"/>
  <c r="C92" i="1"/>
  <c r="F92" i="1" s="1"/>
  <c r="F91" i="1"/>
  <c r="F90" i="1"/>
  <c r="E89" i="1"/>
  <c r="D89" i="1"/>
  <c r="C89" i="1"/>
  <c r="E88" i="1"/>
  <c r="D88" i="1"/>
  <c r="C88" i="1"/>
  <c r="E87" i="1"/>
  <c r="D87" i="1"/>
  <c r="C87" i="1"/>
  <c r="E86" i="1"/>
  <c r="D86" i="1"/>
  <c r="C86" i="1"/>
  <c r="F84" i="1"/>
  <c r="F83" i="1"/>
  <c r="E82" i="1"/>
  <c r="D82" i="1"/>
  <c r="C82" i="1"/>
  <c r="F81" i="1"/>
  <c r="F80" i="1"/>
  <c r="F79" i="1"/>
  <c r="F78" i="1"/>
  <c r="F77" i="1"/>
  <c r="E76" i="1"/>
  <c r="D76" i="1"/>
  <c r="C76" i="1"/>
  <c r="E75" i="1"/>
  <c r="D75" i="1"/>
  <c r="C75" i="1"/>
  <c r="C74" i="1" s="1"/>
  <c r="F72" i="1"/>
  <c r="F71" i="1"/>
  <c r="F70" i="1"/>
  <c r="F69" i="1"/>
  <c r="E68" i="1"/>
  <c r="D68" i="1"/>
  <c r="C68" i="1"/>
  <c r="F67" i="1"/>
  <c r="F66" i="1"/>
  <c r="E64" i="1"/>
  <c r="D64" i="1"/>
  <c r="C64" i="1"/>
  <c r="E63" i="1"/>
  <c r="D63" i="1"/>
  <c r="C63" i="1"/>
  <c r="E62" i="1"/>
  <c r="E61" i="1" s="1"/>
  <c r="D62" i="1"/>
  <c r="C62" i="1"/>
  <c r="D61" i="1"/>
  <c r="F60" i="1"/>
  <c r="F59" i="1"/>
  <c r="E56" i="1"/>
  <c r="D56" i="1"/>
  <c r="F56" i="1" s="1"/>
  <c r="C56" i="1"/>
  <c r="E55" i="1"/>
  <c r="D55" i="1"/>
  <c r="C55" i="1"/>
  <c r="C54" i="1" s="1"/>
  <c r="F53" i="1"/>
  <c r="F52" i="1"/>
  <c r="E51" i="1"/>
  <c r="D51" i="1"/>
  <c r="C51" i="1"/>
  <c r="F50" i="1"/>
  <c r="E48" i="1"/>
  <c r="D48" i="1"/>
  <c r="C48" i="1"/>
  <c r="F47" i="1"/>
  <c r="E44" i="1"/>
  <c r="D44" i="1"/>
  <c r="C44" i="1"/>
  <c r="F43" i="1"/>
  <c r="E42" i="1"/>
  <c r="D42" i="1"/>
  <c r="C42" i="1"/>
  <c r="E41" i="1"/>
  <c r="D41" i="1"/>
  <c r="C41" i="1"/>
  <c r="E40" i="1"/>
  <c r="D40" i="1"/>
  <c r="C40" i="1"/>
  <c r="F38" i="1"/>
  <c r="F36" i="1"/>
  <c r="F35" i="1"/>
  <c r="E34" i="1"/>
  <c r="D34" i="1"/>
  <c r="C34" i="1"/>
  <c r="F33" i="1"/>
  <c r="F32" i="1"/>
  <c r="F31" i="1"/>
  <c r="F30" i="1"/>
  <c r="E28" i="1"/>
  <c r="D28" i="1"/>
  <c r="F28" i="1" s="1"/>
  <c r="C28" i="1"/>
  <c r="E27" i="1"/>
  <c r="D27" i="1"/>
  <c r="C27" i="1"/>
  <c r="C26" i="1" s="1"/>
  <c r="F25" i="1"/>
  <c r="F24" i="1"/>
  <c r="F23" i="1"/>
  <c r="E22" i="1"/>
  <c r="E21" i="1" s="1"/>
  <c r="D22" i="1"/>
  <c r="D21" i="1" s="1"/>
  <c r="C22" i="1"/>
  <c r="C21" i="1" s="1"/>
  <c r="F20" i="1"/>
  <c r="F17" i="1"/>
  <c r="F15" i="1"/>
  <c r="F14" i="1"/>
  <c r="F12" i="1"/>
  <c r="F11" i="1"/>
  <c r="E10" i="1"/>
  <c r="D10" i="1"/>
  <c r="C10" i="1"/>
  <c r="E8" i="1"/>
  <c r="D8" i="1"/>
  <c r="F8" i="1" s="1"/>
  <c r="F55" i="1" l="1"/>
  <c r="C161" i="1"/>
  <c r="F44" i="1"/>
  <c r="E54" i="1"/>
  <c r="C85" i="1"/>
  <c r="D54" i="1"/>
  <c r="F54" i="1" s="1"/>
  <c r="C61" i="1"/>
  <c r="F106" i="1"/>
  <c r="C191" i="1"/>
  <c r="F104" i="1"/>
  <c r="F122" i="1"/>
  <c r="F140" i="1"/>
  <c r="F86" i="1"/>
  <c r="F168" i="1"/>
  <c r="D177" i="1"/>
  <c r="E26" i="1"/>
  <c r="F110" i="1"/>
  <c r="F116" i="1"/>
  <c r="F131" i="1"/>
  <c r="F121" i="1"/>
  <c r="E177" i="1"/>
  <c r="F178" i="1"/>
  <c r="C177" i="1"/>
  <c r="F177" i="1" s="1"/>
  <c r="D161" i="1"/>
  <c r="F161" i="1" s="1"/>
  <c r="E144" i="1"/>
  <c r="F152" i="1"/>
  <c r="C144" i="1"/>
  <c r="F149" i="1"/>
  <c r="F146" i="1"/>
  <c r="C130" i="1"/>
  <c r="E130" i="1"/>
  <c r="F132" i="1"/>
  <c r="E119" i="1"/>
  <c r="E100" i="1"/>
  <c r="D100" i="1"/>
  <c r="F102" i="1"/>
  <c r="F82" i="1"/>
  <c r="C189" i="1"/>
  <c r="F63" i="1"/>
  <c r="D74" i="1"/>
  <c r="F74" i="1" s="1"/>
  <c r="F89" i="1"/>
  <c r="D130" i="1"/>
  <c r="F130" i="1" s="1"/>
  <c r="F134" i="1"/>
  <c r="F145" i="1"/>
  <c r="F171" i="1"/>
  <c r="F180" i="1"/>
  <c r="F61" i="1"/>
  <c r="D119" i="1"/>
  <c r="F119" i="1" s="1"/>
  <c r="D39" i="1"/>
  <c r="E191" i="1"/>
  <c r="F62" i="1"/>
  <c r="E74" i="1"/>
  <c r="D85" i="1"/>
  <c r="F85" i="1" s="1"/>
  <c r="F88" i="1"/>
  <c r="F101" i="1"/>
  <c r="F125" i="1"/>
  <c r="F133" i="1"/>
  <c r="D144" i="1"/>
  <c r="F164" i="1"/>
  <c r="F179" i="1"/>
  <c r="F183" i="1"/>
  <c r="D6" i="1"/>
  <c r="F76" i="1"/>
  <c r="C100" i="1"/>
  <c r="F100" i="1" s="1"/>
  <c r="F103" i="1"/>
  <c r="F156" i="1"/>
  <c r="F75" i="1"/>
  <c r="F51" i="1"/>
  <c r="E39" i="1"/>
  <c r="F48" i="1"/>
  <c r="C39" i="1"/>
  <c r="F41" i="1"/>
  <c r="F42" i="1"/>
  <c r="F40" i="1"/>
  <c r="F34" i="1"/>
  <c r="F27" i="1"/>
  <c r="F21" i="1"/>
  <c r="E188" i="1"/>
  <c r="E6" i="1"/>
  <c r="C188" i="1"/>
  <c r="C6" i="1"/>
  <c r="F13" i="1"/>
  <c r="F7" i="1"/>
  <c r="F10" i="1"/>
  <c r="E189" i="1"/>
  <c r="E85" i="1"/>
  <c r="F190" i="1"/>
  <c r="F22" i="1"/>
  <c r="D188" i="1"/>
  <c r="D189" i="1"/>
  <c r="D191" i="1"/>
  <c r="F6" i="1"/>
  <c r="D26" i="1"/>
  <c r="F26" i="1" s="1"/>
  <c r="F191" i="1" l="1"/>
  <c r="E193" i="1"/>
  <c r="F39" i="1"/>
  <c r="C193" i="1"/>
  <c r="D193" i="1"/>
  <c r="F144" i="1"/>
  <c r="C187" i="1"/>
  <c r="F189" i="1"/>
  <c r="E187" i="1"/>
  <c r="F188" i="1"/>
  <c r="D187" i="1"/>
  <c r="F187" i="1" l="1"/>
</calcChain>
</file>

<file path=xl/sharedStrings.xml><?xml version="1.0" encoding="utf-8"?>
<sst xmlns="http://schemas.openxmlformats.org/spreadsheetml/2006/main" count="276" uniqueCount="177">
  <si>
    <t>(тыс.руб.)</t>
  </si>
  <si>
    <t>№ п/п</t>
  </si>
  <si>
    <t>1.</t>
  </si>
  <si>
    <t>«Развитие образования и воспитание в РГО» на 2018-2022 гг.</t>
  </si>
  <si>
    <t>средства бюджета РГО</t>
  </si>
  <si>
    <t>средства бюджета МО</t>
  </si>
  <si>
    <t>1.1.</t>
  </si>
  <si>
    <t>«Дошкольное образование»</t>
  </si>
  <si>
    <t>1.2.</t>
  </si>
  <si>
    <t>«Общее образование»</t>
  </si>
  <si>
    <t>1.3.</t>
  </si>
  <si>
    <t>1.4.</t>
  </si>
  <si>
    <t>2.</t>
  </si>
  <si>
    <t xml:space="preserve">«Развитие физической культуры и спорта, формирование здорового образа жизни населения в РГО» на 2018-2022 годы </t>
  </si>
  <si>
    <t>2.1.</t>
  </si>
  <si>
    <t>«Создание условий для развития физической культуры и спорта»</t>
  </si>
  <si>
    <t>2.2.</t>
  </si>
  <si>
    <t xml:space="preserve">«Подготовка спортивного резерва Рузского городского округа» </t>
  </si>
  <si>
    <t>2.3.</t>
  </si>
  <si>
    <t>«Обеспечивающая подпрограмма»</t>
  </si>
  <si>
    <t>3.</t>
  </si>
  <si>
    <t>«Развитие культуры РГО» на 2018-2022 годы</t>
  </si>
  <si>
    <t>3.1.</t>
  </si>
  <si>
    <t>«Сохранение, использование, популяризация объектов культурного наследия, находящихся в собственности Рузского городского округа»</t>
  </si>
  <si>
    <t>3.2.</t>
  </si>
  <si>
    <t>3.3.</t>
  </si>
  <si>
    <t>3.4.</t>
  </si>
  <si>
    <t>3.5.</t>
  </si>
  <si>
    <t>3.6.</t>
  </si>
  <si>
    <t>«Укрепление материально-технической базы муниципальных учреждений культуры Рузского городского округа»</t>
  </si>
  <si>
    <t>3.7.</t>
  </si>
  <si>
    <t>3.8.</t>
  </si>
  <si>
    <t>4.</t>
  </si>
  <si>
    <t>«Социальная поддержка граждан РГО» на 2018-2022 годы</t>
  </si>
  <si>
    <t>внебюджетные средства</t>
  </si>
  <si>
    <t>4.1.</t>
  </si>
  <si>
    <t>4.2.</t>
  </si>
  <si>
    <t>«Система развития отдыха и оздоровления детей в РГО»</t>
  </si>
  <si>
    <t>4.3.</t>
  </si>
  <si>
    <t xml:space="preserve">«Оказание помощи отдельным категориям граждан РГО» </t>
  </si>
  <si>
    <t>4.4.</t>
  </si>
  <si>
    <t>«Создание условий для оказания медицинской помощи населению в пределах полномочий на территории Рузского городского округа»</t>
  </si>
  <si>
    <t>5.</t>
  </si>
  <si>
    <t>«Развитие сельского хозяйства РГО» на 2018-2022 годы</t>
  </si>
  <si>
    <t>5.1.</t>
  </si>
  <si>
    <t xml:space="preserve">«Развитие отраслей сельского хозяйства и перерабатывающей промышленности» </t>
  </si>
  <si>
    <t>5.2.</t>
  </si>
  <si>
    <t>«Устойчивое развитие сельских территорий»</t>
  </si>
  <si>
    <t>6.</t>
  </si>
  <si>
    <t xml:space="preserve">«Предпринимательство Рузского городского округа» на 2018-2022 гг.  </t>
  </si>
  <si>
    <t>6.1.</t>
  </si>
  <si>
    <t>«Инвестиции в  Рузском городском округе»</t>
  </si>
  <si>
    <t>6.2.</t>
  </si>
  <si>
    <t>6.3.</t>
  </si>
  <si>
    <t>6.4.</t>
  </si>
  <si>
    <t>«Развитие потребительского рынка и услуг РГО»</t>
  </si>
  <si>
    <t>6.5.</t>
  </si>
  <si>
    <t>6.6.</t>
  </si>
  <si>
    <t>«Развитие трудовых ресурсов и охраны труда»</t>
  </si>
  <si>
    <t>7.</t>
  </si>
  <si>
    <t xml:space="preserve">«Безопасность Рузского  городского округа» на 2018-2022 гг. </t>
  </si>
  <si>
    <t>7.1.</t>
  </si>
  <si>
    <t>7.2.</t>
  </si>
  <si>
    <t>7.3.</t>
  </si>
  <si>
    <t>7.4.</t>
  </si>
  <si>
    <t>7.5.</t>
  </si>
  <si>
    <t>7.6.</t>
  </si>
  <si>
    <t>«Мобилизационная подготовка экономики РГО»</t>
  </si>
  <si>
    <t>8.</t>
  </si>
  <si>
    <t>«Развитие инженерно-коммунальной инфраструктуры и энергосбережения РГО"  на 2018-2022 годы</t>
  </si>
  <si>
    <t>8.1.</t>
  </si>
  <si>
    <t>«Чистая вода»</t>
  </si>
  <si>
    <t>8.2.</t>
  </si>
  <si>
    <t xml:space="preserve">«Очистка сточных вод» </t>
  </si>
  <si>
    <t>8.3.</t>
  </si>
  <si>
    <t>«Создание условий для обеспечения качественными жилищно-коммунальными услугами»</t>
  </si>
  <si>
    <t>8.4.</t>
  </si>
  <si>
    <t>«Энергосбережение и повышение энергетической эффективности на территории Рузского городского округа»</t>
  </si>
  <si>
    <t>9.</t>
  </si>
  <si>
    <t>«Жилище» на 2018-2022 годы</t>
  </si>
  <si>
    <t>средства федерального бюджета</t>
  </si>
  <si>
    <t>9.1.</t>
  </si>
  <si>
    <t>«Комплексное освоение земельных участков в целях жилищного строительства и развитие застроенных территорий»</t>
  </si>
  <si>
    <t>9.2.</t>
  </si>
  <si>
    <t>«Переселение граждан из многоквартирных жилых домов, признанных аварийными в установленном законодательством порядке»</t>
  </si>
  <si>
    <t>9.3.</t>
  </si>
  <si>
    <t>«Обеспечение жилыми помещениями граждан, состоящих на учете в качестве нуждающихся в жилых помещениях, предоставляемых по договорам социального найма»</t>
  </si>
  <si>
    <t>9.4.</t>
  </si>
  <si>
    <t>«Обеспечение жильем молодых семей»</t>
  </si>
  <si>
    <t>9.5.</t>
  </si>
  <si>
    <t>9.6.</t>
  </si>
  <si>
    <t>«Социальная ипотека»</t>
  </si>
  <si>
    <t>10.</t>
  </si>
  <si>
    <t>«Развитие транспортной системы РГО» на 2018-2022 годы</t>
  </si>
  <si>
    <t>10.1</t>
  </si>
  <si>
    <t xml:space="preserve">«Организация транспортного обслуживания» </t>
  </si>
  <si>
    <t>10.2.</t>
  </si>
  <si>
    <t>«Содержание и ремонт дорог»</t>
  </si>
  <si>
    <t>10.3</t>
  </si>
  <si>
    <t>10.4</t>
  </si>
  <si>
    <t>11.</t>
  </si>
  <si>
    <t xml:space="preserve">«Формирование современной городской среды» </t>
  </si>
  <si>
    <t>11.1</t>
  </si>
  <si>
    <t xml:space="preserve">«Комфортная городская среда»  </t>
  </si>
  <si>
    <t>11.2</t>
  </si>
  <si>
    <t xml:space="preserve">«Благоустройство территорий населенных пунктов» </t>
  </si>
  <si>
    <t>11.3</t>
  </si>
  <si>
    <t xml:space="preserve">«Создание условий для обеспечения комфортного проживания жителей многоквартирных домов Рузского городского округа» </t>
  </si>
  <si>
    <t>12.</t>
  </si>
  <si>
    <t>«Муниципальное управление» на 2018-2022 годы</t>
  </si>
  <si>
    <t>12.1</t>
  </si>
  <si>
    <t>12.2</t>
  </si>
  <si>
    <t>«Управление муниципальными финансами РГО» на 2018-2022 годы</t>
  </si>
  <si>
    <t>12.3</t>
  </si>
  <si>
    <t>«Развитие архивного дела в РГО» на 2018-2022 годы</t>
  </si>
  <si>
    <t>12.4</t>
  </si>
  <si>
    <t>«Территориальное развитие (градостроительство и землеустройство) в Рузском городском округе» на 2018-2022 годы</t>
  </si>
  <si>
    <t>12.5.</t>
  </si>
  <si>
    <t>13.</t>
  </si>
  <si>
    <t xml:space="preserve">«Охрана окружающей среды в РГО» на 2018-2022 годы </t>
  </si>
  <si>
    <t>14.</t>
  </si>
  <si>
    <t>15.</t>
  </si>
  <si>
    <t xml:space="preserve">«Развитие системы информирования населения о деятельности органов местного самоуправления РГО» </t>
  </si>
  <si>
    <t>15.1.</t>
  </si>
  <si>
    <t xml:space="preserve">«Развитие системы информирования населения о деятельности органов местного самоуправления Рузского городского округа» </t>
  </si>
  <si>
    <t>15.2</t>
  </si>
  <si>
    <t>16.</t>
  </si>
  <si>
    <t>«Управление муниципальным  имуществом и земельными ресурсами Рузского городского округа» на 2018-2022 годы</t>
  </si>
  <si>
    <t>17.</t>
  </si>
  <si>
    <t>17.1</t>
  </si>
  <si>
    <t>«Мир и согласие»</t>
  </si>
  <si>
    <t>17.2</t>
  </si>
  <si>
    <t>«Молодежь Рузского городского округа»</t>
  </si>
  <si>
    <t>17.3.</t>
  </si>
  <si>
    <t>«Развитие и поддержка СО НКО в Рузском городском округе»</t>
  </si>
  <si>
    <t>18.</t>
  </si>
  <si>
    <t xml:space="preserve">«Борьба с борщевиком Сосновского» на 2018-2022 годы </t>
  </si>
  <si>
    <t>19.</t>
  </si>
  <si>
    <t>"Цифровой округ" на 2018-2022 годы</t>
  </si>
  <si>
    <t>19.1</t>
  </si>
  <si>
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услуг»</t>
  </si>
  <si>
    <t>19.2</t>
  </si>
  <si>
    <t>«Развитие информационной и технической инфраструктуры экосистемы цифровой экономики Рузского городского округа»</t>
  </si>
  <si>
    <t>ИТОГО</t>
  </si>
  <si>
    <t>% 
выполнения</t>
  </si>
  <si>
    <t>-</t>
  </si>
  <si>
    <t>Наименование муниципальной программы (подпрограммы)
 Источники финансирования</t>
  </si>
  <si>
    <t xml:space="preserve">Выполнено                          за 1 полугод.                 2019 года                  </t>
  </si>
  <si>
    <t xml:space="preserve">Профинан сировано                             за 1 полугод.                             2019 года                                 </t>
  </si>
  <si>
    <t xml:space="preserve">Объем финансиров.                            на 2019 год                   (утвержден  постановлен.) </t>
  </si>
  <si>
    <r>
      <rPr>
        <b/>
        <i/>
        <sz val="11"/>
        <rFont val="Times New Roman"/>
        <family val="1"/>
        <charset val="204"/>
      </rPr>
      <t>«Обеспечивающая подпрограмма»</t>
    </r>
    <r>
      <rPr>
        <i/>
        <sz val="11"/>
        <rFont val="Times New Roman"/>
        <family val="1"/>
        <charset val="204"/>
      </rPr>
      <t xml:space="preserve"> (средства бюджета РГО)</t>
    </r>
  </si>
  <si>
    <r>
      <t xml:space="preserve">«Развитие музейного дела и народных художественных промыслов в Рузском городском округе» </t>
    </r>
    <r>
      <rPr>
        <i/>
        <sz val="11"/>
        <rFont val="Times New Roman"/>
        <family val="1"/>
        <charset val="204"/>
      </rPr>
      <t>(средства бюджета РГО)</t>
    </r>
  </si>
  <si>
    <r>
      <t xml:space="preserve">«Развитие библиотечного дела в Рузском городском округе» </t>
    </r>
    <r>
      <rPr>
        <i/>
        <sz val="11"/>
        <rFont val="Times New Roman"/>
        <family val="1"/>
        <charset val="204"/>
      </rPr>
      <t xml:space="preserve">(средства бюджета РГО) </t>
    </r>
  </si>
  <si>
    <r>
      <rPr>
        <b/>
        <i/>
        <sz val="11"/>
        <rFont val="Times New Roman"/>
        <family val="1"/>
        <charset val="204"/>
      </rPr>
      <t>«Развитие самодеятельного творчества и поддержка основных форм культурно-досуговой деятельности в  РГО»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(средства бюджета РГО) </t>
    </r>
  </si>
  <si>
    <r>
      <rPr>
        <b/>
        <i/>
        <sz val="11"/>
        <rFont val="Times New Roman"/>
        <family val="1"/>
        <charset val="204"/>
      </rPr>
      <t>«Развитие парков культуры и отдыха в  Рузском городском округе»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(средства бюджета РГО) </t>
    </r>
  </si>
  <si>
    <r>
      <rPr>
        <b/>
        <i/>
        <sz val="11"/>
        <rFont val="Times New Roman"/>
        <family val="1"/>
        <charset val="204"/>
      </rPr>
      <t xml:space="preserve">«Создание условий для развития туризма в Рузском городском округе» </t>
    </r>
    <r>
      <rPr>
        <i/>
        <sz val="11"/>
        <rFont val="Times New Roman"/>
        <family val="1"/>
        <charset val="204"/>
      </rPr>
      <t>(средства бюджета РГО)</t>
    </r>
  </si>
  <si>
    <r>
      <rPr>
        <b/>
        <i/>
        <sz val="11"/>
        <rFont val="Times New Roman"/>
        <family val="1"/>
        <charset val="204"/>
      </rPr>
      <t>«Обеспечивающая подпрограмма»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(средства бюджета РГО)</t>
    </r>
  </si>
  <si>
    <r>
      <rPr>
        <b/>
        <i/>
        <sz val="11"/>
        <rFont val="Times New Roman"/>
        <family val="1"/>
        <charset val="204"/>
      </rPr>
      <t>«Доступная среда»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(средства бюджета РГО)</t>
    </r>
  </si>
  <si>
    <r>
      <rPr>
        <b/>
        <i/>
        <sz val="11"/>
        <rFont val="Times New Roman"/>
        <family val="1"/>
        <charset val="204"/>
      </rPr>
      <t>«Развитие конкуренции»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(средства бюджета РГО)</t>
    </r>
  </si>
  <si>
    <r>
      <rPr>
        <b/>
        <i/>
        <sz val="11"/>
        <rFont val="Times New Roman"/>
        <family val="1"/>
        <charset val="204"/>
      </rPr>
      <t xml:space="preserve">«Развитие малого и среднего предпринимательства в Рузском городском округе» </t>
    </r>
    <r>
      <rPr>
        <i/>
        <sz val="11"/>
        <rFont val="Times New Roman"/>
        <family val="1"/>
        <charset val="204"/>
      </rPr>
      <t xml:space="preserve"> (средства бюджета РГО)</t>
    </r>
  </si>
  <si>
    <r>
      <rPr>
        <b/>
        <i/>
        <sz val="11"/>
        <rFont val="Times New Roman"/>
        <family val="1"/>
        <charset val="204"/>
      </rPr>
      <t>«Развитие похоронного дела»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(средства бюджета РГО)</t>
    </r>
  </si>
  <si>
    <r>
      <rPr>
        <b/>
        <i/>
        <sz val="11"/>
        <rFont val="Times New Roman"/>
        <family val="1"/>
        <charset val="204"/>
      </rPr>
      <t xml:space="preserve">«Профилактика преступлений и иных правонарушений» </t>
    </r>
    <r>
      <rPr>
        <i/>
        <sz val="11"/>
        <rFont val="Times New Roman"/>
        <family val="1"/>
        <charset val="204"/>
      </rPr>
      <t>(средства бюджета РГО)</t>
    </r>
  </si>
  <si>
    <r>
      <rPr>
        <b/>
        <i/>
        <sz val="11"/>
        <rFont val="Times New Roman"/>
        <family val="1"/>
        <charset val="204"/>
      </rPr>
      <t xml:space="preserve">«Снижение рисков и смягчение последствий чрезвычайных ситуаций природного и техногенного характера на территории Рузского городского округа» </t>
    </r>
    <r>
      <rPr>
        <i/>
        <sz val="11"/>
        <rFont val="Times New Roman"/>
        <family val="1"/>
        <charset val="204"/>
      </rPr>
      <t>(средства бюджета РГО)</t>
    </r>
  </si>
  <si>
    <r>
      <rPr>
        <b/>
        <i/>
        <sz val="11"/>
        <rFont val="Times New Roman"/>
        <family val="1"/>
        <charset val="204"/>
      </rPr>
      <t xml:space="preserve">«Развитие и совершенствование систем оповещения и информирования населения  РГО» </t>
    </r>
    <r>
      <rPr>
        <i/>
        <sz val="11"/>
        <rFont val="Times New Roman"/>
        <family val="1"/>
        <charset val="204"/>
      </rPr>
      <t>(средства бюджета РГО)</t>
    </r>
  </si>
  <si>
    <r>
      <t xml:space="preserve">«Обеспечение пожарной безопасности на территории  Рузского городского округа»  </t>
    </r>
    <r>
      <rPr>
        <i/>
        <sz val="11"/>
        <rFont val="Times New Roman"/>
        <family val="1"/>
        <charset val="204"/>
      </rPr>
      <t>(средства бюджета РГО)</t>
    </r>
  </si>
  <si>
    <r>
      <t xml:space="preserve">«Обеспечение мероприятий гражданской обороны на территории Рузского городского округа» </t>
    </r>
    <r>
      <rPr>
        <i/>
        <sz val="11"/>
        <rFont val="Times New Roman"/>
        <family val="1"/>
        <charset val="204"/>
      </rPr>
      <t>(средства бюджета РГО)</t>
    </r>
  </si>
  <si>
    <r>
      <t xml:space="preserve">средства бюджета МО </t>
    </r>
    <r>
      <rPr>
        <sz val="11"/>
        <rFont val="Times New Roman"/>
        <family val="1"/>
        <charset val="204"/>
      </rPr>
      <t>(неиспользуемый остаток)</t>
    </r>
  </si>
  <si>
    <r>
      <rPr>
        <b/>
        <sz val="11"/>
        <rFont val="Times New Roman"/>
        <family val="1"/>
        <charset val="204"/>
      </rPr>
      <t>«Обеспечение жильем детей-сирот и детей, оставшихся без попечения родителей, лиц из числа детей-сирот и детей, оставшихся без попечения родителей»</t>
    </r>
    <r>
      <rPr>
        <i/>
        <sz val="11"/>
        <rFont val="Times New Roman"/>
        <family val="1"/>
        <charset val="204"/>
      </rPr>
      <t xml:space="preserve"> (средства бюджета МО)</t>
    </r>
  </si>
  <si>
    <r>
      <t xml:space="preserve">«Развитие транспортной инфраструктуры»  </t>
    </r>
    <r>
      <rPr>
        <i/>
        <sz val="11"/>
        <rFont val="Times New Roman"/>
        <family val="1"/>
        <charset val="204"/>
      </rPr>
      <t>(средства бюджета РГО)</t>
    </r>
  </si>
  <si>
    <r>
      <t xml:space="preserve">«Безопасность дорожного движения» </t>
    </r>
    <r>
      <rPr>
        <i/>
        <sz val="11"/>
        <rFont val="Times New Roman"/>
        <family val="1"/>
        <charset val="204"/>
      </rPr>
      <t>(средства бюджета РГО)</t>
    </r>
  </si>
  <si>
    <r>
      <t xml:space="preserve">«Развитие муниципальной службы Рузского городского округа» на 2018-2022 годы </t>
    </r>
    <r>
      <rPr>
        <i/>
        <sz val="11"/>
        <rFont val="Times New Roman"/>
        <family val="1"/>
        <charset val="204"/>
      </rPr>
      <t>(средства бюджета РГО)</t>
    </r>
  </si>
  <si>
    <r>
      <t xml:space="preserve">«Обеспечивающая подпрограмма» на 2018-2022 годы </t>
    </r>
    <r>
      <rPr>
        <i/>
        <sz val="11"/>
        <rFont val="Times New Roman"/>
        <family val="1"/>
        <charset val="204"/>
      </rPr>
      <t>(средства бюджета РГО)</t>
    </r>
  </si>
  <si>
    <r>
      <t>«Газификация населенных пунктов Рузского городского округа» на 2018-2022 годы</t>
    </r>
    <r>
      <rPr>
        <i/>
        <sz val="11"/>
        <rFont val="Times New Roman"/>
        <family val="1"/>
        <charset val="204"/>
      </rPr>
      <t xml:space="preserve"> (средства бюджета РГО)</t>
    </r>
  </si>
  <si>
    <r>
      <t xml:space="preserve">«Развитие институтов гражданского общества и реализации молодежной политики в Рузском городском округе» на 2018-2022 годы </t>
    </r>
    <r>
      <rPr>
        <i/>
        <sz val="11"/>
        <rFont val="Times New Roman"/>
        <family val="1"/>
        <charset val="204"/>
      </rPr>
      <t>(средства бюджета РГО)</t>
    </r>
  </si>
  <si>
    <t xml:space="preserve">«Дополнительное  образование, воспитание и психолого-социальное сопровождение детей» </t>
  </si>
  <si>
    <t>Приложение 1</t>
  </si>
  <si>
    <r>
      <t xml:space="preserve">Оперативный отчет об исполнении муниципальных программ  
Рузского городского округа за 1 полугодие 2019 года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                                       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</si>
</sst>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Font="1"/>
    <xf numFmtId="0" fontId="10" fillId="0" borderId="2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vertical="top" wrapText="1"/>
    </xf>
    <xf numFmtId="4" fontId="7" fillId="2" borderId="3" xfId="0" applyNumberFormat="1" applyFont="1" applyFill="1" applyBorder="1" applyAlignment="1">
      <alignment vertical="top"/>
    </xf>
    <xf numFmtId="165" fontId="7" fillId="2" borderId="3" xfId="0" applyNumberFormat="1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vertical="top"/>
    </xf>
    <xf numFmtId="165" fontId="7" fillId="0" borderId="3" xfId="0" applyNumberFormat="1" applyFont="1" applyFill="1" applyBorder="1" applyAlignment="1">
      <alignment vertical="top"/>
    </xf>
    <xf numFmtId="0" fontId="11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vertical="top" wrapText="1"/>
    </xf>
    <xf numFmtId="4" fontId="11" fillId="0" borderId="3" xfId="0" applyNumberFormat="1" applyFont="1" applyFill="1" applyBorder="1" applyAlignment="1">
      <alignment vertical="top"/>
    </xf>
    <xf numFmtId="165" fontId="11" fillId="0" borderId="3" xfId="0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4" fontId="12" fillId="0" borderId="3" xfId="0" applyNumberFormat="1" applyFont="1" applyFill="1" applyBorder="1" applyAlignment="1">
      <alignment vertical="top"/>
    </xf>
    <xf numFmtId="165" fontId="12" fillId="0" borderId="3" xfId="0" applyNumberFormat="1" applyFont="1" applyFill="1" applyBorder="1" applyAlignment="1">
      <alignment vertical="top"/>
    </xf>
    <xf numFmtId="4" fontId="11" fillId="0" borderId="3" xfId="0" applyNumberFormat="1" applyFont="1" applyFill="1" applyBorder="1" applyAlignment="1">
      <alignment horizontal="right" vertical="top" wrapText="1"/>
    </xf>
    <xf numFmtId="4" fontId="12" fillId="0" borderId="3" xfId="0" applyNumberFormat="1" applyFont="1" applyFill="1" applyBorder="1" applyAlignment="1">
      <alignment horizontal="right" vertical="top" wrapText="1"/>
    </xf>
    <xf numFmtId="4" fontId="12" fillId="0" borderId="3" xfId="0" applyNumberFormat="1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left" vertical="top" wrapText="1"/>
    </xf>
    <xf numFmtId="4" fontId="11" fillId="0" borderId="3" xfId="0" applyNumberFormat="1" applyFont="1" applyFill="1" applyBorder="1" applyAlignment="1">
      <alignment horizontal="right" vertical="top"/>
    </xf>
    <xf numFmtId="0" fontId="12" fillId="0" borderId="3" xfId="0" applyFont="1" applyFill="1" applyBorder="1" applyAlignment="1">
      <alignment vertical="top" wrapText="1"/>
    </xf>
    <xf numFmtId="4" fontId="7" fillId="2" borderId="3" xfId="0" applyNumberFormat="1" applyFont="1" applyFill="1" applyBorder="1" applyAlignment="1">
      <alignment horizontal="right" vertical="top" wrapText="1"/>
    </xf>
    <xf numFmtId="165" fontId="11" fillId="2" borderId="3" xfId="0" applyNumberFormat="1" applyFont="1" applyFill="1" applyBorder="1" applyAlignment="1">
      <alignment vertical="top"/>
    </xf>
    <xf numFmtId="4" fontId="7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center" vertical="top"/>
    </xf>
    <xf numFmtId="4" fontId="8" fillId="0" borderId="3" xfId="0" applyNumberFormat="1" applyFont="1" applyFill="1" applyBorder="1" applyAlignment="1">
      <alignment horizontal="right" vertical="top"/>
    </xf>
    <xf numFmtId="4" fontId="8" fillId="0" borderId="3" xfId="0" applyNumberFormat="1" applyFont="1" applyFill="1" applyBorder="1" applyAlignment="1">
      <alignment horizontal="right" vertical="top" wrapText="1"/>
    </xf>
    <xf numFmtId="4" fontId="7" fillId="2" borderId="3" xfId="0" applyNumberFormat="1" applyFont="1" applyFill="1" applyBorder="1" applyAlignment="1">
      <alignment horizontal="right" vertical="top"/>
    </xf>
    <xf numFmtId="4" fontId="7" fillId="0" borderId="3" xfId="0" applyNumberFormat="1" applyFont="1" applyFill="1" applyBorder="1" applyAlignment="1">
      <alignment horizontal="right" vertical="top"/>
    </xf>
    <xf numFmtId="0" fontId="7" fillId="2" borderId="3" xfId="0" applyFont="1" applyFill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165" fontId="12" fillId="0" borderId="3" xfId="0" applyNumberFormat="1" applyFont="1" applyFill="1" applyBorder="1" applyAlignment="1">
      <alignment horizontal="right" vertical="top"/>
    </xf>
    <xf numFmtId="165" fontId="7" fillId="0" borderId="3" xfId="0" applyNumberFormat="1" applyFont="1" applyFill="1" applyBorder="1" applyAlignment="1">
      <alignment horizontal="right" vertical="top"/>
    </xf>
    <xf numFmtId="0" fontId="7" fillId="0" borderId="3" xfId="0" applyFont="1" applyFill="1" applyBorder="1" applyAlignment="1">
      <alignment vertical="top" wrapText="1"/>
    </xf>
    <xf numFmtId="165" fontId="11" fillId="0" borderId="3" xfId="0" applyNumberFormat="1" applyFont="1" applyFill="1" applyBorder="1" applyAlignment="1">
      <alignment horizontal="right" vertical="top"/>
    </xf>
    <xf numFmtId="0" fontId="7" fillId="2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49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4" fontId="6" fillId="0" borderId="3" xfId="0" applyNumberFormat="1" applyFont="1" applyBorder="1" applyAlignment="1">
      <alignment vertical="top"/>
    </xf>
    <xf numFmtId="0" fontId="13" fillId="0" borderId="3" xfId="0" applyFont="1" applyBorder="1" applyAlignment="1">
      <alignment vertical="top" wrapText="1"/>
    </xf>
    <xf numFmtId="165" fontId="14" fillId="0" borderId="3" xfId="0" applyNumberFormat="1" applyFont="1" applyFill="1" applyBorder="1" applyAlignment="1">
      <alignment horizontal="right" vertical="top"/>
    </xf>
    <xf numFmtId="0" fontId="15" fillId="0" borderId="0" xfId="0" applyFont="1"/>
    <xf numFmtId="9" fontId="12" fillId="0" borderId="3" xfId="0" applyNumberFormat="1" applyFont="1" applyFill="1" applyBorder="1" applyAlignment="1">
      <alignment horizontal="right" vertical="top" wrapText="1"/>
    </xf>
    <xf numFmtId="9" fontId="11" fillId="0" borderId="3" xfId="0" applyNumberFormat="1" applyFont="1" applyFill="1" applyBorder="1" applyAlignment="1">
      <alignment horizontal="right" vertical="top" wrapText="1"/>
    </xf>
    <xf numFmtId="165" fontId="11" fillId="0" borderId="3" xfId="0" applyNumberFormat="1" applyFont="1" applyFill="1" applyBorder="1" applyAlignment="1">
      <alignment horizontal="right" vertical="top" wrapText="1"/>
    </xf>
    <xf numFmtId="165" fontId="7" fillId="2" borderId="3" xfId="0" applyNumberFormat="1" applyFont="1" applyFill="1" applyBorder="1" applyAlignment="1">
      <alignment horizontal="right" vertical="top"/>
    </xf>
    <xf numFmtId="9" fontId="7" fillId="0" borderId="3" xfId="0" applyNumberFormat="1" applyFont="1" applyFill="1" applyBorder="1" applyAlignment="1">
      <alignment horizontal="right" vertical="top"/>
    </xf>
    <xf numFmtId="165" fontId="8" fillId="0" borderId="3" xfId="0" applyNumberFormat="1" applyFont="1" applyFill="1" applyBorder="1" applyAlignment="1">
      <alignment horizontal="right" vertical="top" wrapText="1"/>
    </xf>
    <xf numFmtId="165" fontId="7" fillId="2" borderId="3" xfId="0" applyNumberFormat="1" applyFont="1" applyFill="1" applyBorder="1" applyAlignment="1">
      <alignment horizontal="right" vertical="top" wrapText="1"/>
    </xf>
    <xf numFmtId="165" fontId="7" fillId="0" borderId="3" xfId="0" applyNumberFormat="1" applyFont="1" applyFill="1" applyBorder="1" applyAlignment="1">
      <alignment horizontal="right" vertical="top" wrapText="1"/>
    </xf>
    <xf numFmtId="165" fontId="8" fillId="0" borderId="3" xfId="0" applyNumberFormat="1" applyFont="1" applyFill="1" applyBorder="1" applyAlignment="1">
      <alignment horizontal="right" vertical="top"/>
    </xf>
    <xf numFmtId="9" fontId="8" fillId="0" borderId="3" xfId="0" applyNumberFormat="1" applyFont="1" applyFill="1" applyBorder="1" applyAlignment="1">
      <alignment horizontal="right" vertical="top"/>
    </xf>
    <xf numFmtId="0" fontId="16" fillId="0" borderId="0" xfId="0" applyFont="1"/>
    <xf numFmtId="0" fontId="17" fillId="0" borderId="0" xfId="0" applyFont="1"/>
    <xf numFmtId="4" fontId="18" fillId="0" borderId="0" xfId="0" applyNumberFormat="1" applyFont="1"/>
    <xf numFmtId="4" fontId="7" fillId="0" borderId="3" xfId="0" applyNumberFormat="1" applyFont="1" applyBorder="1" applyAlignment="1">
      <alignment horizontal="right" vertical="top"/>
    </xf>
    <xf numFmtId="4" fontId="11" fillId="0" borderId="3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tabSelected="1" zoomScale="120" zoomScaleNormal="120" workbookViewId="0">
      <pane ySplit="5" topLeftCell="A6" activePane="bottomLeft" state="frozen"/>
      <selection pane="bottomLeft" activeCell="M6" sqref="M6"/>
    </sheetView>
  </sheetViews>
  <sheetFormatPr defaultRowHeight="15" x14ac:dyDescent="0.25"/>
  <cols>
    <col min="1" max="1" width="5.140625" customWidth="1"/>
    <col min="2" max="2" width="40.85546875" customWidth="1"/>
    <col min="3" max="3" width="14.140625" customWidth="1"/>
    <col min="4" max="5" width="13" customWidth="1"/>
    <col min="6" max="6" width="8" customWidth="1"/>
  </cols>
  <sheetData>
    <row r="1" spans="1:11" ht="16.5" customHeight="1" x14ac:dyDescent="0.25">
      <c r="E1" s="88" t="s">
        <v>175</v>
      </c>
      <c r="F1" s="88"/>
      <c r="G1" s="81"/>
      <c r="H1" s="81"/>
      <c r="I1" s="81"/>
      <c r="J1" s="81"/>
      <c r="K1" s="81"/>
    </row>
    <row r="2" spans="1:11" ht="30" customHeight="1" x14ac:dyDescent="0.25">
      <c r="A2" s="86" t="s">
        <v>176</v>
      </c>
      <c r="B2" s="86"/>
      <c r="C2" s="86"/>
      <c r="D2" s="86"/>
      <c r="E2" s="86"/>
      <c r="F2" s="86"/>
      <c r="G2" s="81"/>
      <c r="H2" s="81"/>
      <c r="I2" s="81"/>
      <c r="J2" s="81"/>
      <c r="K2" s="81"/>
    </row>
    <row r="3" spans="1:11" ht="12.75" customHeight="1" x14ac:dyDescent="0.25">
      <c r="A3" s="2"/>
      <c r="B3" s="2"/>
      <c r="C3" s="3"/>
      <c r="D3" s="4"/>
      <c r="E3" s="87" t="s">
        <v>0</v>
      </c>
      <c r="F3" s="87"/>
      <c r="G3" s="81"/>
      <c r="H3" s="81"/>
      <c r="I3" s="81"/>
      <c r="J3" s="81"/>
      <c r="K3" s="81"/>
    </row>
    <row r="4" spans="1:11" ht="73.5" customHeight="1" x14ac:dyDescent="0.25">
      <c r="A4" s="5" t="s">
        <v>1</v>
      </c>
      <c r="B4" s="5" t="s">
        <v>146</v>
      </c>
      <c r="C4" s="6" t="s">
        <v>149</v>
      </c>
      <c r="D4" s="6" t="s">
        <v>147</v>
      </c>
      <c r="E4" s="6" t="s">
        <v>148</v>
      </c>
      <c r="F4" s="7" t="s">
        <v>144</v>
      </c>
      <c r="G4" s="81"/>
      <c r="H4" s="81"/>
      <c r="I4" s="81"/>
      <c r="J4" s="81"/>
      <c r="K4" s="81"/>
    </row>
    <row r="5" spans="1:11" x14ac:dyDescent="0.25">
      <c r="A5" s="8">
        <v>1</v>
      </c>
      <c r="B5" s="9">
        <v>2</v>
      </c>
      <c r="C5" s="10">
        <v>3</v>
      </c>
      <c r="D5" s="10">
        <v>4</v>
      </c>
      <c r="E5" s="10">
        <v>5</v>
      </c>
      <c r="F5" s="11">
        <v>6</v>
      </c>
      <c r="G5" s="81"/>
      <c r="H5" s="81"/>
      <c r="I5" s="81"/>
      <c r="J5" s="81"/>
      <c r="K5" s="81"/>
    </row>
    <row r="6" spans="1:11" ht="30" customHeight="1" x14ac:dyDescent="0.25">
      <c r="A6" s="12" t="s">
        <v>2</v>
      </c>
      <c r="B6" s="13" t="s">
        <v>3</v>
      </c>
      <c r="C6" s="14">
        <f>C7+C8+C9</f>
        <v>1942188.9999999995</v>
      </c>
      <c r="D6" s="14">
        <f t="shared" ref="D6:E6" si="0">D7+D8+D9</f>
        <v>890863.14</v>
      </c>
      <c r="E6" s="14">
        <f t="shared" si="0"/>
        <v>890863.14</v>
      </c>
      <c r="F6" s="15">
        <f t="shared" ref="F6:F72" si="1">D6/C6</f>
        <v>0.45869024075411829</v>
      </c>
      <c r="G6" s="81"/>
      <c r="H6" s="81"/>
      <c r="I6" s="81"/>
      <c r="J6" s="81"/>
      <c r="K6" s="81"/>
    </row>
    <row r="7" spans="1:11" x14ac:dyDescent="0.25">
      <c r="A7" s="16"/>
      <c r="B7" s="17" t="s">
        <v>4</v>
      </c>
      <c r="C7" s="18">
        <f>C11+C14+C18+C20</f>
        <v>478976.29999999993</v>
      </c>
      <c r="D7" s="18">
        <f t="shared" ref="D7:E7" si="2">D11+D14+D18+D20</f>
        <v>224199.58999999997</v>
      </c>
      <c r="E7" s="18">
        <f t="shared" si="2"/>
        <v>224199.58999999997</v>
      </c>
      <c r="F7" s="19">
        <f t="shared" si="1"/>
        <v>0.46808075890184964</v>
      </c>
      <c r="G7" s="81"/>
      <c r="H7" s="81"/>
      <c r="I7" s="81"/>
      <c r="J7" s="81"/>
      <c r="K7" s="81"/>
    </row>
    <row r="8" spans="1:11" x14ac:dyDescent="0.25">
      <c r="A8" s="16"/>
      <c r="B8" s="17" t="s">
        <v>5</v>
      </c>
      <c r="C8" s="18">
        <f>C12+C15+C19</f>
        <v>1456495.2999999998</v>
      </c>
      <c r="D8" s="18">
        <f t="shared" ref="D8:E8" si="3">D12+D15</f>
        <v>666663.55000000005</v>
      </c>
      <c r="E8" s="18">
        <f t="shared" si="3"/>
        <v>666663.55000000005</v>
      </c>
      <c r="F8" s="19">
        <f t="shared" si="1"/>
        <v>0.45771761158446589</v>
      </c>
      <c r="G8" s="81"/>
      <c r="H8" s="81"/>
      <c r="I8" s="81"/>
      <c r="J8" s="81"/>
      <c r="K8" s="81"/>
    </row>
    <row r="9" spans="1:11" x14ac:dyDescent="0.25">
      <c r="A9" s="16"/>
      <c r="B9" s="17" t="s">
        <v>80</v>
      </c>
      <c r="C9" s="18">
        <f>C16</f>
        <v>6717.4</v>
      </c>
      <c r="D9" s="18">
        <f t="shared" ref="D9:E9" si="4">D16</f>
        <v>0</v>
      </c>
      <c r="E9" s="18">
        <f t="shared" si="4"/>
        <v>0</v>
      </c>
      <c r="F9" s="19">
        <f t="shared" si="1"/>
        <v>0</v>
      </c>
      <c r="G9" s="81"/>
      <c r="H9" s="81"/>
      <c r="I9" s="81"/>
      <c r="J9" s="81"/>
      <c r="K9" s="81"/>
    </row>
    <row r="10" spans="1:11" x14ac:dyDescent="0.25">
      <c r="A10" s="20" t="s">
        <v>6</v>
      </c>
      <c r="B10" s="21" t="s">
        <v>7</v>
      </c>
      <c r="C10" s="22">
        <f>C11+C12</f>
        <v>583807.80000000005</v>
      </c>
      <c r="D10" s="22">
        <f t="shared" ref="D10:E10" si="5">D11+D12</f>
        <v>283175.7</v>
      </c>
      <c r="E10" s="22">
        <f t="shared" si="5"/>
        <v>283175.7</v>
      </c>
      <c r="F10" s="23">
        <f t="shared" si="1"/>
        <v>0.48504953171232035</v>
      </c>
      <c r="G10" s="81"/>
      <c r="H10" s="81"/>
      <c r="I10" s="81"/>
      <c r="J10" s="81"/>
      <c r="K10" s="81"/>
    </row>
    <row r="11" spans="1:11" x14ac:dyDescent="0.25">
      <c r="A11" s="24"/>
      <c r="B11" s="25" t="s">
        <v>4</v>
      </c>
      <c r="C11" s="26">
        <v>202760.4</v>
      </c>
      <c r="D11" s="26">
        <v>95838.23</v>
      </c>
      <c r="E11" s="26">
        <v>95838.23</v>
      </c>
      <c r="F11" s="27">
        <f t="shared" si="1"/>
        <v>0.47266739461946217</v>
      </c>
      <c r="G11" s="81"/>
      <c r="H11" s="81"/>
      <c r="I11" s="81"/>
      <c r="J11" s="81"/>
      <c r="K11" s="81"/>
    </row>
    <row r="12" spans="1:11" x14ac:dyDescent="0.25">
      <c r="A12" s="24"/>
      <c r="B12" s="25" t="s">
        <v>5</v>
      </c>
      <c r="C12" s="26">
        <v>381047.4</v>
      </c>
      <c r="D12" s="26">
        <v>187337.47</v>
      </c>
      <c r="E12" s="26">
        <v>187337.47</v>
      </c>
      <c r="F12" s="27">
        <f t="shared" si="1"/>
        <v>0.49163823188401229</v>
      </c>
      <c r="G12" s="81"/>
      <c r="H12" s="81"/>
      <c r="I12" s="81"/>
      <c r="J12" s="81"/>
      <c r="K12" s="81"/>
    </row>
    <row r="13" spans="1:11" x14ac:dyDescent="0.25">
      <c r="A13" s="20" t="s">
        <v>8</v>
      </c>
      <c r="B13" s="21" t="s">
        <v>9</v>
      </c>
      <c r="C13" s="28">
        <f>C14+C15+C16</f>
        <v>1250946.6999999997</v>
      </c>
      <c r="D13" s="28">
        <f t="shared" ref="D13:E13" si="6">D14+D15+D16</f>
        <v>551122.01</v>
      </c>
      <c r="E13" s="28">
        <f t="shared" si="6"/>
        <v>551122.01</v>
      </c>
      <c r="F13" s="23">
        <f t="shared" si="1"/>
        <v>0.44056394249251396</v>
      </c>
      <c r="G13" s="81"/>
      <c r="H13" s="81"/>
      <c r="I13" s="81"/>
      <c r="J13" s="81"/>
      <c r="K13" s="81"/>
    </row>
    <row r="14" spans="1:11" x14ac:dyDescent="0.25">
      <c r="A14" s="24"/>
      <c r="B14" s="25" t="s">
        <v>4</v>
      </c>
      <c r="C14" s="29">
        <v>169581.4</v>
      </c>
      <c r="D14" s="29">
        <v>71795.929999999993</v>
      </c>
      <c r="E14" s="29">
        <v>71795.929999999993</v>
      </c>
      <c r="F14" s="27">
        <f t="shared" si="1"/>
        <v>0.42337149003369473</v>
      </c>
      <c r="G14" s="81"/>
      <c r="H14" s="81"/>
      <c r="I14" s="81"/>
      <c r="J14" s="81"/>
      <c r="K14" s="81"/>
    </row>
    <row r="15" spans="1:11" x14ac:dyDescent="0.25">
      <c r="A15" s="24"/>
      <c r="B15" s="25" t="s">
        <v>5</v>
      </c>
      <c r="C15" s="29">
        <v>1074647.8999999999</v>
      </c>
      <c r="D15" s="29">
        <v>479326.08</v>
      </c>
      <c r="E15" s="29">
        <v>479326.08</v>
      </c>
      <c r="F15" s="27">
        <f t="shared" si="1"/>
        <v>0.44603081623292623</v>
      </c>
      <c r="G15" s="81"/>
      <c r="H15" s="81"/>
      <c r="I15" s="81"/>
      <c r="J15" s="81"/>
      <c r="K15" s="81"/>
    </row>
    <row r="16" spans="1:11" x14ac:dyDescent="0.25">
      <c r="A16" s="24"/>
      <c r="B16" s="25" t="s">
        <v>80</v>
      </c>
      <c r="C16" s="26">
        <v>6717.4</v>
      </c>
      <c r="D16" s="26">
        <v>0</v>
      </c>
      <c r="E16" s="26">
        <v>0</v>
      </c>
      <c r="F16" s="27">
        <f t="shared" si="1"/>
        <v>0</v>
      </c>
      <c r="G16" s="81"/>
      <c r="H16" s="81"/>
      <c r="I16" s="81"/>
      <c r="J16" s="81"/>
      <c r="K16" s="81"/>
    </row>
    <row r="17" spans="1:11" ht="45.75" customHeight="1" x14ac:dyDescent="0.25">
      <c r="A17" s="20" t="s">
        <v>10</v>
      </c>
      <c r="B17" s="38" t="s">
        <v>174</v>
      </c>
      <c r="C17" s="28">
        <f>C18+C19</f>
        <v>94724.4</v>
      </c>
      <c r="D17" s="28">
        <f t="shared" ref="D17:E17" si="7">D18+D19</f>
        <v>51874.82</v>
      </c>
      <c r="E17" s="28">
        <f t="shared" si="7"/>
        <v>51874.82</v>
      </c>
      <c r="F17" s="23">
        <f t="shared" si="1"/>
        <v>0.54763946776121042</v>
      </c>
      <c r="G17" s="81"/>
      <c r="H17" s="81"/>
      <c r="I17" s="81"/>
      <c r="J17" s="81"/>
      <c r="K17" s="81"/>
    </row>
    <row r="18" spans="1:11" ht="16.5" customHeight="1" x14ac:dyDescent="0.25">
      <c r="A18" s="20"/>
      <c r="B18" s="25" t="s">
        <v>4</v>
      </c>
      <c r="C18" s="28">
        <v>93924.4</v>
      </c>
      <c r="D18" s="28">
        <v>51874.82</v>
      </c>
      <c r="E18" s="28">
        <v>51874.82</v>
      </c>
      <c r="F18" s="23">
        <f t="shared" si="1"/>
        <v>0.55230398064826614</v>
      </c>
      <c r="G18" s="81"/>
      <c r="H18" s="81"/>
      <c r="I18" s="81"/>
      <c r="J18" s="81"/>
      <c r="K18" s="81"/>
    </row>
    <row r="19" spans="1:11" ht="16.5" customHeight="1" x14ac:dyDescent="0.25">
      <c r="A19" s="20"/>
      <c r="B19" s="25" t="s">
        <v>5</v>
      </c>
      <c r="C19" s="28">
        <v>800</v>
      </c>
      <c r="D19" s="28">
        <v>0</v>
      </c>
      <c r="E19" s="32">
        <v>0</v>
      </c>
      <c r="F19" s="23">
        <f t="shared" si="1"/>
        <v>0</v>
      </c>
      <c r="G19" s="81"/>
      <c r="H19" s="81"/>
      <c r="I19" s="81"/>
      <c r="J19" s="81"/>
      <c r="K19" s="81"/>
    </row>
    <row r="20" spans="1:11" ht="29.25" customHeight="1" x14ac:dyDescent="0.25">
      <c r="A20" s="20" t="s">
        <v>11</v>
      </c>
      <c r="B20" s="33" t="s">
        <v>150</v>
      </c>
      <c r="C20" s="28">
        <v>12710.1</v>
      </c>
      <c r="D20" s="28">
        <v>4690.6099999999997</v>
      </c>
      <c r="E20" s="28">
        <v>4690.6099999999997</v>
      </c>
      <c r="F20" s="23">
        <f t="shared" si="1"/>
        <v>0.36904587690104718</v>
      </c>
      <c r="G20" s="81"/>
      <c r="H20" s="81"/>
      <c r="I20" s="81"/>
      <c r="J20" s="81"/>
      <c r="K20" s="81"/>
    </row>
    <row r="21" spans="1:11" ht="44.25" customHeight="1" x14ac:dyDescent="0.25">
      <c r="A21" s="12" t="s">
        <v>12</v>
      </c>
      <c r="B21" s="13" t="s">
        <v>13</v>
      </c>
      <c r="C21" s="34">
        <f>C22</f>
        <v>110580.13</v>
      </c>
      <c r="D21" s="34">
        <f t="shared" ref="D21:E21" si="8">D22</f>
        <v>52109.24</v>
      </c>
      <c r="E21" s="34">
        <f t="shared" si="8"/>
        <v>52109.24</v>
      </c>
      <c r="F21" s="35">
        <f t="shared" si="1"/>
        <v>0.47123511249263311</v>
      </c>
      <c r="G21" s="81"/>
      <c r="H21" s="81"/>
      <c r="I21" s="81"/>
      <c r="J21" s="81"/>
      <c r="K21" s="81"/>
    </row>
    <row r="22" spans="1:11" x14ac:dyDescent="0.25">
      <c r="A22" s="16"/>
      <c r="B22" s="17" t="s">
        <v>4</v>
      </c>
      <c r="C22" s="36">
        <f>C23+C24+C25</f>
        <v>110580.13</v>
      </c>
      <c r="D22" s="36">
        <f t="shared" ref="D22:E22" si="9">D23+D24+D25</f>
        <v>52109.24</v>
      </c>
      <c r="E22" s="36">
        <f t="shared" si="9"/>
        <v>52109.24</v>
      </c>
      <c r="F22" s="23">
        <f t="shared" si="1"/>
        <v>0.47123511249263311</v>
      </c>
      <c r="G22" s="81"/>
      <c r="H22" s="81"/>
      <c r="I22" s="81"/>
      <c r="J22" s="81"/>
      <c r="K22" s="81"/>
    </row>
    <row r="23" spans="1:11" ht="32.25" customHeight="1" x14ac:dyDescent="0.25">
      <c r="A23" s="37" t="s">
        <v>14</v>
      </c>
      <c r="B23" s="38" t="s">
        <v>15</v>
      </c>
      <c r="C23" s="28">
        <v>66542.91</v>
      </c>
      <c r="D23" s="28">
        <v>30453.4</v>
      </c>
      <c r="E23" s="28">
        <v>30453.4</v>
      </c>
      <c r="F23" s="23">
        <f t="shared" si="1"/>
        <v>0.45765055961634382</v>
      </c>
      <c r="G23" s="81"/>
      <c r="H23" s="81"/>
      <c r="I23" s="81"/>
      <c r="J23" s="81"/>
      <c r="K23" s="81"/>
    </row>
    <row r="24" spans="1:11" ht="31.5" customHeight="1" x14ac:dyDescent="0.25">
      <c r="A24" s="37" t="s">
        <v>16</v>
      </c>
      <c r="B24" s="38" t="s">
        <v>17</v>
      </c>
      <c r="C24" s="28">
        <v>36406.660000000003</v>
      </c>
      <c r="D24" s="28">
        <v>18533.38</v>
      </c>
      <c r="E24" s="28">
        <v>18533.38</v>
      </c>
      <c r="F24" s="23">
        <f t="shared" si="1"/>
        <v>0.50906564897741235</v>
      </c>
      <c r="G24" s="81"/>
      <c r="H24" s="81"/>
      <c r="I24" s="81"/>
      <c r="J24" s="81"/>
      <c r="K24" s="81"/>
    </row>
    <row r="25" spans="1:11" ht="18" customHeight="1" x14ac:dyDescent="0.25">
      <c r="A25" s="37" t="s">
        <v>18</v>
      </c>
      <c r="B25" s="38" t="s">
        <v>19</v>
      </c>
      <c r="C25" s="28">
        <v>7630.56</v>
      </c>
      <c r="D25" s="28">
        <v>3122.46</v>
      </c>
      <c r="E25" s="28">
        <v>3122.46</v>
      </c>
      <c r="F25" s="23">
        <f t="shared" si="1"/>
        <v>0.40920456689941498</v>
      </c>
      <c r="G25" s="81"/>
      <c r="H25" s="81"/>
      <c r="I25" s="81"/>
      <c r="J25" s="81"/>
      <c r="K25" s="81"/>
    </row>
    <row r="26" spans="1:11" ht="28.5" x14ac:dyDescent="0.25">
      <c r="A26" s="12" t="s">
        <v>20</v>
      </c>
      <c r="B26" s="13" t="s">
        <v>21</v>
      </c>
      <c r="C26" s="34">
        <f>C27+C28</f>
        <v>285728.40000000002</v>
      </c>
      <c r="D26" s="34">
        <f t="shared" ref="D26:E26" si="10">D27+D28</f>
        <v>96827.42</v>
      </c>
      <c r="E26" s="34">
        <f t="shared" si="10"/>
        <v>138412.19</v>
      </c>
      <c r="F26" s="35">
        <f t="shared" si="1"/>
        <v>0.33887922936606929</v>
      </c>
      <c r="G26" s="81"/>
      <c r="H26" s="81"/>
      <c r="I26" s="81"/>
      <c r="J26" s="81"/>
      <c r="K26" s="81"/>
    </row>
    <row r="27" spans="1:11" x14ac:dyDescent="0.25">
      <c r="A27" s="16"/>
      <c r="B27" s="17" t="s">
        <v>4</v>
      </c>
      <c r="C27" s="36">
        <f>C30+C31+C32+C33+C35+C37+C38</f>
        <v>253885.9</v>
      </c>
      <c r="D27" s="36">
        <f t="shared" ref="D27:E27" si="11">D30+D31+D32+D33+D35+D37+D38</f>
        <v>96827.42</v>
      </c>
      <c r="E27" s="36">
        <f t="shared" si="11"/>
        <v>138412.19</v>
      </c>
      <c r="F27" s="23">
        <f t="shared" si="1"/>
        <v>0.38138163639650724</v>
      </c>
      <c r="G27" s="81"/>
      <c r="H27" s="81"/>
      <c r="I27" s="81"/>
      <c r="J27" s="81"/>
      <c r="K27" s="81"/>
    </row>
    <row r="28" spans="1:11" x14ac:dyDescent="0.25">
      <c r="A28" s="16"/>
      <c r="B28" s="17" t="s">
        <v>5</v>
      </c>
      <c r="C28" s="36">
        <f>C36</f>
        <v>31842.5</v>
      </c>
      <c r="D28" s="36">
        <f t="shared" ref="D28:E28" si="12">D36</f>
        <v>0</v>
      </c>
      <c r="E28" s="36">
        <f t="shared" si="12"/>
        <v>0</v>
      </c>
      <c r="F28" s="23">
        <f t="shared" si="1"/>
        <v>0</v>
      </c>
      <c r="G28" s="81"/>
      <c r="H28" s="81"/>
      <c r="I28" s="81"/>
      <c r="J28" s="81"/>
      <c r="K28" s="81"/>
    </row>
    <row r="29" spans="1:11" ht="60" customHeight="1" x14ac:dyDescent="0.25">
      <c r="A29" s="20" t="s">
        <v>22</v>
      </c>
      <c r="B29" s="21" t="s">
        <v>23</v>
      </c>
      <c r="C29" s="32">
        <v>0</v>
      </c>
      <c r="D29" s="32">
        <v>0</v>
      </c>
      <c r="E29" s="32">
        <v>0</v>
      </c>
      <c r="F29" s="23">
        <v>0</v>
      </c>
      <c r="G29" s="81"/>
      <c r="H29" s="81"/>
      <c r="I29" s="81"/>
      <c r="J29" s="81"/>
      <c r="K29" s="81"/>
    </row>
    <row r="30" spans="1:11" ht="47.25" customHeight="1" x14ac:dyDescent="0.25">
      <c r="A30" s="37" t="s">
        <v>24</v>
      </c>
      <c r="B30" s="38" t="s">
        <v>151</v>
      </c>
      <c r="C30" s="28">
        <v>17875.400000000001</v>
      </c>
      <c r="D30" s="28">
        <v>5443.78</v>
      </c>
      <c r="E30" s="28">
        <v>7913</v>
      </c>
      <c r="F30" s="23">
        <f t="shared" si="1"/>
        <v>0.30454031797889836</v>
      </c>
      <c r="G30" s="81"/>
      <c r="H30" s="81"/>
      <c r="I30" s="81"/>
      <c r="J30" s="81"/>
      <c r="K30" s="81"/>
    </row>
    <row r="31" spans="1:11" ht="33.75" customHeight="1" x14ac:dyDescent="0.25">
      <c r="A31" s="37" t="s">
        <v>25</v>
      </c>
      <c r="B31" s="38" t="s">
        <v>152</v>
      </c>
      <c r="C31" s="28">
        <v>71879.199999999997</v>
      </c>
      <c r="D31" s="28">
        <v>28435.9</v>
      </c>
      <c r="E31" s="28">
        <v>40338.699999999997</v>
      </c>
      <c r="F31" s="23">
        <f t="shared" si="1"/>
        <v>0.39560679584636449</v>
      </c>
      <c r="G31" s="81"/>
      <c r="H31" s="81"/>
      <c r="I31" s="81"/>
      <c r="J31" s="81"/>
      <c r="K31" s="81"/>
    </row>
    <row r="32" spans="1:11" ht="63.75" customHeight="1" x14ac:dyDescent="0.25">
      <c r="A32" s="37" t="s">
        <v>26</v>
      </c>
      <c r="B32" s="39" t="s">
        <v>153</v>
      </c>
      <c r="C32" s="28">
        <v>135750.9</v>
      </c>
      <c r="D32" s="28">
        <v>57834.85</v>
      </c>
      <c r="E32" s="28">
        <v>83422.7</v>
      </c>
      <c r="F32" s="23">
        <f t="shared" si="1"/>
        <v>0.42603658612944739</v>
      </c>
      <c r="G32" s="81"/>
      <c r="H32" s="81"/>
      <c r="I32" s="81"/>
      <c r="J32" s="81"/>
      <c r="K32" s="81"/>
    </row>
    <row r="33" spans="1:11" ht="46.5" customHeight="1" x14ac:dyDescent="0.25">
      <c r="A33" s="37" t="s">
        <v>27</v>
      </c>
      <c r="B33" s="40" t="s">
        <v>154</v>
      </c>
      <c r="C33" s="28">
        <v>6580.8</v>
      </c>
      <c r="D33" s="28">
        <v>1809.2</v>
      </c>
      <c r="E33" s="28">
        <v>3434.1</v>
      </c>
      <c r="F33" s="23">
        <f t="shared" si="1"/>
        <v>0.27492098225139799</v>
      </c>
      <c r="G33" s="81"/>
      <c r="H33" s="81"/>
      <c r="I33" s="81"/>
      <c r="J33" s="81"/>
      <c r="K33" s="81"/>
    </row>
    <row r="34" spans="1:11" ht="47.25" customHeight="1" x14ac:dyDescent="0.25">
      <c r="A34" s="37" t="s">
        <v>28</v>
      </c>
      <c r="B34" s="38" t="s">
        <v>29</v>
      </c>
      <c r="C34" s="32">
        <f>C35+C36</f>
        <v>44962</v>
      </c>
      <c r="D34" s="32">
        <f t="shared" ref="D34:E34" si="13">D35+D36</f>
        <v>0</v>
      </c>
      <c r="E34" s="32">
        <f t="shared" si="13"/>
        <v>0</v>
      </c>
      <c r="F34" s="23">
        <f t="shared" si="1"/>
        <v>0</v>
      </c>
      <c r="G34" s="81"/>
      <c r="H34" s="81"/>
      <c r="I34" s="81"/>
      <c r="J34" s="81"/>
      <c r="K34" s="81"/>
    </row>
    <row r="35" spans="1:11" x14ac:dyDescent="0.25">
      <c r="A35" s="41"/>
      <c r="B35" s="25" t="s">
        <v>4</v>
      </c>
      <c r="C35" s="29">
        <v>13119.5</v>
      </c>
      <c r="D35" s="29">
        <v>0</v>
      </c>
      <c r="E35" s="29">
        <v>0</v>
      </c>
      <c r="F35" s="27">
        <f t="shared" si="1"/>
        <v>0</v>
      </c>
      <c r="G35" s="81"/>
      <c r="H35" s="81"/>
      <c r="I35" s="81"/>
      <c r="J35" s="81"/>
      <c r="K35" s="81"/>
    </row>
    <row r="36" spans="1:11" x14ac:dyDescent="0.25">
      <c r="A36" s="41"/>
      <c r="B36" s="25" t="s">
        <v>5</v>
      </c>
      <c r="C36" s="29">
        <v>31842.5</v>
      </c>
      <c r="D36" s="29">
        <v>0</v>
      </c>
      <c r="E36" s="29">
        <v>0</v>
      </c>
      <c r="F36" s="27">
        <f t="shared" si="1"/>
        <v>0</v>
      </c>
      <c r="G36" s="81"/>
      <c r="H36" s="81"/>
      <c r="I36" s="81"/>
      <c r="J36" s="81"/>
      <c r="K36" s="81"/>
    </row>
    <row r="37" spans="1:11" ht="46.5" customHeight="1" x14ac:dyDescent="0.25">
      <c r="A37" s="42" t="s">
        <v>30</v>
      </c>
      <c r="B37" s="31" t="s">
        <v>155</v>
      </c>
      <c r="C37" s="28">
        <v>0</v>
      </c>
      <c r="D37" s="28">
        <v>0</v>
      </c>
      <c r="E37" s="28">
        <v>0</v>
      </c>
      <c r="F37" s="27">
        <v>0</v>
      </c>
      <c r="G37" s="81"/>
      <c r="H37" s="81"/>
      <c r="I37" s="81"/>
      <c r="J37" s="81"/>
      <c r="K37" s="81"/>
    </row>
    <row r="38" spans="1:11" ht="31.5" customHeight="1" x14ac:dyDescent="0.25">
      <c r="A38" s="37" t="s">
        <v>31</v>
      </c>
      <c r="B38" s="40" t="s">
        <v>156</v>
      </c>
      <c r="C38" s="28">
        <v>8680.1</v>
      </c>
      <c r="D38" s="28">
        <v>3303.69</v>
      </c>
      <c r="E38" s="28">
        <v>3303.69</v>
      </c>
      <c r="F38" s="23">
        <f t="shared" si="1"/>
        <v>0.3806050621536618</v>
      </c>
      <c r="G38" s="81"/>
      <c r="H38" s="81"/>
      <c r="I38" s="81"/>
      <c r="J38" s="81"/>
      <c r="K38" s="81"/>
    </row>
    <row r="39" spans="1:11" ht="28.5" x14ac:dyDescent="0.25">
      <c r="A39" s="12" t="s">
        <v>32</v>
      </c>
      <c r="B39" s="13" t="s">
        <v>33</v>
      </c>
      <c r="C39" s="34">
        <f>C40+C41+C42</f>
        <v>80328</v>
      </c>
      <c r="D39" s="34">
        <f t="shared" ref="D39:E39" si="14">D40+D41+D42</f>
        <v>32288.41</v>
      </c>
      <c r="E39" s="34">
        <f t="shared" si="14"/>
        <v>31102.920000000002</v>
      </c>
      <c r="F39" s="35">
        <f t="shared" si="1"/>
        <v>0.40195710088636588</v>
      </c>
      <c r="G39" s="81"/>
      <c r="H39" s="81"/>
      <c r="I39" s="81"/>
      <c r="J39" s="81"/>
      <c r="K39" s="81"/>
    </row>
    <row r="40" spans="1:11" x14ac:dyDescent="0.25">
      <c r="A40" s="16"/>
      <c r="B40" s="17" t="s">
        <v>4</v>
      </c>
      <c r="C40" s="36">
        <f>C43+C45+C49+C52</f>
        <v>11702</v>
      </c>
      <c r="D40" s="36">
        <f t="shared" ref="D40:E40" si="15">D43+D45+D49+D52</f>
        <v>582.29</v>
      </c>
      <c r="E40" s="36">
        <f t="shared" si="15"/>
        <v>582.29</v>
      </c>
      <c r="F40" s="23">
        <f t="shared" si="1"/>
        <v>4.9759870107673902E-2</v>
      </c>
      <c r="G40" s="81"/>
      <c r="H40" s="81"/>
      <c r="I40" s="81"/>
      <c r="J40" s="81"/>
      <c r="K40" s="81"/>
    </row>
    <row r="41" spans="1:11" x14ac:dyDescent="0.25">
      <c r="A41" s="16"/>
      <c r="B41" s="17" t="s">
        <v>5</v>
      </c>
      <c r="C41" s="36">
        <f>C46+C50+C53</f>
        <v>67331</v>
      </c>
      <c r="D41" s="36">
        <f t="shared" ref="D41:E41" si="16">D46+D50+D53</f>
        <v>31706.12</v>
      </c>
      <c r="E41" s="36">
        <f t="shared" si="16"/>
        <v>30520.63</v>
      </c>
      <c r="F41" s="23">
        <f t="shared" si="1"/>
        <v>0.47089928858920854</v>
      </c>
      <c r="G41" s="81"/>
      <c r="H41" s="81"/>
      <c r="I41" s="81"/>
      <c r="J41" s="81"/>
      <c r="K41" s="81"/>
    </row>
    <row r="42" spans="1:11" x14ac:dyDescent="0.25">
      <c r="A42" s="16"/>
      <c r="B42" s="43" t="s">
        <v>34</v>
      </c>
      <c r="C42" s="36">
        <f>C47</f>
        <v>1295</v>
      </c>
      <c r="D42" s="36">
        <f t="shared" ref="D42:E42" si="17">D47</f>
        <v>0</v>
      </c>
      <c r="E42" s="36">
        <f t="shared" si="17"/>
        <v>0</v>
      </c>
      <c r="F42" s="23">
        <f t="shared" si="1"/>
        <v>0</v>
      </c>
      <c r="G42" s="81"/>
      <c r="H42" s="81"/>
      <c r="I42" s="81"/>
      <c r="J42" s="81"/>
      <c r="K42" s="81"/>
    </row>
    <row r="43" spans="1:11" ht="30" x14ac:dyDescent="0.25">
      <c r="A43" s="20" t="s">
        <v>35</v>
      </c>
      <c r="B43" s="40" t="s">
        <v>157</v>
      </c>
      <c r="C43" s="32">
        <v>4822</v>
      </c>
      <c r="D43" s="32">
        <v>57.29</v>
      </c>
      <c r="E43" s="32">
        <v>57.29</v>
      </c>
      <c r="F43" s="23">
        <f t="shared" si="1"/>
        <v>1.1880962256325176E-2</v>
      </c>
      <c r="G43" s="81"/>
      <c r="H43" s="81"/>
      <c r="I43" s="81"/>
      <c r="J43" s="81"/>
      <c r="K43" s="81"/>
    </row>
    <row r="44" spans="1:11" ht="32.25" customHeight="1" x14ac:dyDescent="0.25">
      <c r="A44" s="44" t="s">
        <v>36</v>
      </c>
      <c r="B44" s="38" t="s">
        <v>37</v>
      </c>
      <c r="C44" s="32">
        <f>C45+C46+C47</f>
        <v>9310</v>
      </c>
      <c r="D44" s="32">
        <f t="shared" ref="D44:E44" si="18">D45+D46+D47</f>
        <v>0</v>
      </c>
      <c r="E44" s="32">
        <f t="shared" si="18"/>
        <v>0</v>
      </c>
      <c r="F44" s="23">
        <f t="shared" si="1"/>
        <v>0</v>
      </c>
      <c r="G44" s="81"/>
      <c r="H44" s="81"/>
      <c r="I44" s="81"/>
      <c r="J44" s="81"/>
      <c r="K44" s="81"/>
    </row>
    <row r="45" spans="1:11" x14ac:dyDescent="0.25">
      <c r="A45" s="44"/>
      <c r="B45" s="25" t="s">
        <v>4</v>
      </c>
      <c r="C45" s="45">
        <v>4900</v>
      </c>
      <c r="D45" s="45">
        <v>0</v>
      </c>
      <c r="E45" s="45">
        <v>0</v>
      </c>
      <c r="F45" s="27">
        <v>0</v>
      </c>
      <c r="G45" s="81"/>
      <c r="H45" s="81"/>
      <c r="I45" s="81"/>
      <c r="J45" s="81"/>
      <c r="K45" s="81"/>
    </row>
    <row r="46" spans="1:11" x14ac:dyDescent="0.25">
      <c r="A46" s="44"/>
      <c r="B46" s="25" t="s">
        <v>5</v>
      </c>
      <c r="C46" s="45">
        <v>3115</v>
      </c>
      <c r="D46" s="45">
        <v>0</v>
      </c>
      <c r="E46" s="45">
        <v>0</v>
      </c>
      <c r="F46" s="27">
        <v>0</v>
      </c>
      <c r="G46" s="81"/>
      <c r="H46" s="81"/>
      <c r="I46" s="81"/>
      <c r="J46" s="81"/>
      <c r="K46" s="81"/>
    </row>
    <row r="47" spans="1:11" x14ac:dyDescent="0.25">
      <c r="A47" s="44"/>
      <c r="B47" s="31" t="s">
        <v>34</v>
      </c>
      <c r="C47" s="45">
        <v>1295</v>
      </c>
      <c r="D47" s="45">
        <v>0</v>
      </c>
      <c r="E47" s="45">
        <v>0</v>
      </c>
      <c r="F47" s="27">
        <f t="shared" si="1"/>
        <v>0</v>
      </c>
      <c r="G47" s="81"/>
      <c r="H47" s="81"/>
      <c r="I47" s="81"/>
      <c r="J47" s="81"/>
      <c r="K47" s="81"/>
    </row>
    <row r="48" spans="1:11" ht="31.5" customHeight="1" x14ac:dyDescent="0.25">
      <c r="A48" s="20" t="s">
        <v>38</v>
      </c>
      <c r="B48" s="38" t="s">
        <v>39</v>
      </c>
      <c r="C48" s="28">
        <f>C49+C50</f>
        <v>53118</v>
      </c>
      <c r="D48" s="28">
        <f t="shared" ref="D48:E48" si="19">D49+D50</f>
        <v>28056.87</v>
      </c>
      <c r="E48" s="28">
        <f t="shared" si="19"/>
        <v>26871.38</v>
      </c>
      <c r="F48" s="23">
        <f t="shared" si="1"/>
        <v>0.52819891562182308</v>
      </c>
      <c r="G48" s="81"/>
      <c r="H48" s="81"/>
      <c r="I48" s="81"/>
      <c r="J48" s="81"/>
      <c r="K48" s="81"/>
    </row>
    <row r="49" spans="1:11" x14ac:dyDescent="0.25">
      <c r="A49" s="20"/>
      <c r="B49" s="25" t="s">
        <v>4</v>
      </c>
      <c r="C49" s="46">
        <v>0</v>
      </c>
      <c r="D49" s="46">
        <v>0</v>
      </c>
      <c r="E49" s="46">
        <v>0</v>
      </c>
      <c r="F49" s="23">
        <v>0</v>
      </c>
      <c r="G49" s="81"/>
      <c r="H49" s="81"/>
      <c r="I49" s="81"/>
      <c r="J49" s="81"/>
      <c r="K49" s="81"/>
    </row>
    <row r="50" spans="1:11" x14ac:dyDescent="0.25">
      <c r="A50" s="20"/>
      <c r="B50" s="25" t="s">
        <v>5</v>
      </c>
      <c r="C50" s="46">
        <v>53118</v>
      </c>
      <c r="D50" s="46">
        <v>28056.87</v>
      </c>
      <c r="E50" s="46">
        <v>26871.38</v>
      </c>
      <c r="F50" s="23">
        <f t="shared" si="1"/>
        <v>0.52819891562182308</v>
      </c>
      <c r="G50" s="81"/>
      <c r="H50" s="81"/>
      <c r="I50" s="81"/>
      <c r="J50" s="81"/>
      <c r="K50" s="81"/>
    </row>
    <row r="51" spans="1:11" ht="63" customHeight="1" x14ac:dyDescent="0.25">
      <c r="A51" s="20" t="s">
        <v>40</v>
      </c>
      <c r="B51" s="38" t="s">
        <v>41</v>
      </c>
      <c r="C51" s="28">
        <f>C52+C53</f>
        <v>13078</v>
      </c>
      <c r="D51" s="28">
        <f t="shared" ref="D51:E51" si="20">D52+D53</f>
        <v>4174.25</v>
      </c>
      <c r="E51" s="28">
        <f t="shared" si="20"/>
        <v>4174.25</v>
      </c>
      <c r="F51" s="23">
        <f t="shared" si="1"/>
        <v>0.31918106744150482</v>
      </c>
      <c r="G51" s="81"/>
      <c r="H51" s="81"/>
      <c r="I51" s="81"/>
      <c r="J51" s="81"/>
      <c r="K51" s="81"/>
    </row>
    <row r="52" spans="1:11" x14ac:dyDescent="0.25">
      <c r="A52" s="24"/>
      <c r="B52" s="25" t="s">
        <v>4</v>
      </c>
      <c r="C52" s="46">
        <v>1980</v>
      </c>
      <c r="D52" s="46">
        <v>525</v>
      </c>
      <c r="E52" s="46">
        <v>525</v>
      </c>
      <c r="F52" s="27">
        <f t="shared" si="1"/>
        <v>0.26515151515151514</v>
      </c>
      <c r="G52" s="81"/>
      <c r="H52" s="81"/>
      <c r="I52" s="81"/>
      <c r="J52" s="81"/>
      <c r="K52" s="81"/>
    </row>
    <row r="53" spans="1:11" x14ac:dyDescent="0.25">
      <c r="A53" s="24"/>
      <c r="B53" s="25" t="s">
        <v>5</v>
      </c>
      <c r="C53" s="46">
        <v>11098</v>
      </c>
      <c r="D53" s="46">
        <v>3649.25</v>
      </c>
      <c r="E53" s="46">
        <v>3649.25</v>
      </c>
      <c r="F53" s="27">
        <f t="shared" si="1"/>
        <v>0.32882050819967562</v>
      </c>
      <c r="G53" s="81"/>
      <c r="H53" s="81"/>
      <c r="I53" s="81"/>
      <c r="J53" s="81"/>
      <c r="K53" s="81"/>
    </row>
    <row r="54" spans="1:11" ht="33" customHeight="1" x14ac:dyDescent="0.25">
      <c r="A54" s="12" t="s">
        <v>42</v>
      </c>
      <c r="B54" s="13" t="s">
        <v>43</v>
      </c>
      <c r="C54" s="47">
        <f>C55+C56</f>
        <v>16512.2</v>
      </c>
      <c r="D54" s="47">
        <f t="shared" ref="D54:E54" si="21">D55+D56</f>
        <v>0</v>
      </c>
      <c r="E54" s="47">
        <f t="shared" si="21"/>
        <v>0</v>
      </c>
      <c r="F54" s="35">
        <f t="shared" si="1"/>
        <v>0</v>
      </c>
      <c r="G54" s="81"/>
      <c r="H54" s="81"/>
      <c r="I54" s="81"/>
      <c r="J54" s="81"/>
      <c r="K54" s="81"/>
    </row>
    <row r="55" spans="1:11" x14ac:dyDescent="0.25">
      <c r="A55" s="16"/>
      <c r="B55" s="17" t="s">
        <v>4</v>
      </c>
      <c r="C55" s="18">
        <f>C59</f>
        <v>4557.3</v>
      </c>
      <c r="D55" s="18">
        <f t="shared" ref="D55:E56" si="22">D59</f>
        <v>0</v>
      </c>
      <c r="E55" s="18">
        <f t="shared" si="22"/>
        <v>0</v>
      </c>
      <c r="F55" s="19">
        <f t="shared" si="1"/>
        <v>0</v>
      </c>
      <c r="G55" s="81"/>
      <c r="H55" s="81"/>
      <c r="I55" s="81"/>
      <c r="J55" s="81"/>
      <c r="K55" s="81"/>
    </row>
    <row r="56" spans="1:11" x14ac:dyDescent="0.25">
      <c r="A56" s="16"/>
      <c r="B56" s="43" t="s">
        <v>34</v>
      </c>
      <c r="C56" s="18">
        <f>C60</f>
        <v>11954.9</v>
      </c>
      <c r="D56" s="18">
        <f t="shared" si="22"/>
        <v>0</v>
      </c>
      <c r="E56" s="18">
        <f t="shared" si="22"/>
        <v>0</v>
      </c>
      <c r="F56" s="19">
        <f t="shared" si="1"/>
        <v>0</v>
      </c>
      <c r="G56" s="81"/>
      <c r="H56" s="81"/>
      <c r="I56" s="81"/>
      <c r="J56" s="81"/>
      <c r="K56" s="81"/>
    </row>
    <row r="57" spans="1:11" ht="32.25" customHeight="1" x14ac:dyDescent="0.25">
      <c r="A57" s="20" t="s">
        <v>44</v>
      </c>
      <c r="B57" s="38" t="s">
        <v>45</v>
      </c>
      <c r="C57" s="22">
        <v>0</v>
      </c>
      <c r="D57" s="22">
        <v>0</v>
      </c>
      <c r="E57" s="22">
        <v>0</v>
      </c>
      <c r="F57" s="23">
        <v>0</v>
      </c>
      <c r="G57" s="81"/>
      <c r="H57" s="81"/>
      <c r="I57" s="81"/>
      <c r="J57" s="81"/>
      <c r="K57" s="81"/>
    </row>
    <row r="58" spans="1:11" ht="30" x14ac:dyDescent="0.25">
      <c r="A58" s="20" t="s">
        <v>46</v>
      </c>
      <c r="B58" s="38" t="s">
        <v>47</v>
      </c>
      <c r="C58" s="22">
        <v>0</v>
      </c>
      <c r="D58" s="22">
        <v>0</v>
      </c>
      <c r="E58" s="22">
        <v>0</v>
      </c>
      <c r="F58" s="23">
        <v>0</v>
      </c>
      <c r="G58" s="81"/>
      <c r="H58" s="81"/>
      <c r="I58" s="81"/>
      <c r="J58" s="81"/>
      <c r="K58" s="81"/>
    </row>
    <row r="59" spans="1:11" x14ac:dyDescent="0.25">
      <c r="A59" s="20"/>
      <c r="B59" s="25" t="s">
        <v>4</v>
      </c>
      <c r="C59" s="26">
        <v>4557.3</v>
      </c>
      <c r="D59" s="26">
        <v>0</v>
      </c>
      <c r="E59" s="26">
        <v>0</v>
      </c>
      <c r="F59" s="27">
        <f t="shared" si="1"/>
        <v>0</v>
      </c>
      <c r="G59" s="81"/>
      <c r="H59" s="81"/>
      <c r="I59" s="81"/>
      <c r="J59" s="81"/>
      <c r="K59" s="81"/>
    </row>
    <row r="60" spans="1:11" x14ac:dyDescent="0.25">
      <c r="A60" s="20"/>
      <c r="B60" s="31" t="s">
        <v>34</v>
      </c>
      <c r="C60" s="26">
        <v>11954.9</v>
      </c>
      <c r="D60" s="26">
        <v>0</v>
      </c>
      <c r="E60" s="26">
        <v>0</v>
      </c>
      <c r="F60" s="27">
        <f t="shared" si="1"/>
        <v>0</v>
      </c>
      <c r="G60" s="81"/>
      <c r="H60" s="81"/>
      <c r="I60" s="81"/>
      <c r="J60" s="81"/>
      <c r="K60" s="81"/>
    </row>
    <row r="61" spans="1:11" ht="32.25" customHeight="1" x14ac:dyDescent="0.25">
      <c r="A61" s="12" t="s">
        <v>48</v>
      </c>
      <c r="B61" s="13" t="s">
        <v>49</v>
      </c>
      <c r="C61" s="34">
        <f>C62+C63+C64</f>
        <v>58580.4</v>
      </c>
      <c r="D61" s="34">
        <f t="shared" ref="D61:E61" si="23">D62+D63+D64</f>
        <v>44912.5</v>
      </c>
      <c r="E61" s="34">
        <f t="shared" si="23"/>
        <v>44912.5</v>
      </c>
      <c r="F61" s="15">
        <f t="shared" si="1"/>
        <v>0.76668134734484572</v>
      </c>
      <c r="G61" s="81"/>
      <c r="H61" s="81"/>
      <c r="I61" s="81"/>
      <c r="J61" s="81"/>
      <c r="K61" s="81"/>
    </row>
    <row r="62" spans="1:11" x14ac:dyDescent="0.25">
      <c r="A62" s="16"/>
      <c r="B62" s="17" t="s">
        <v>4</v>
      </c>
      <c r="C62" s="36">
        <f>C66+C67+C69+C72</f>
        <v>36738.9</v>
      </c>
      <c r="D62" s="36">
        <f t="shared" ref="D62:E62" si="24">D66+D67+D69+D72</f>
        <v>10340.549999999999</v>
      </c>
      <c r="E62" s="36">
        <f t="shared" si="24"/>
        <v>10340.549999999999</v>
      </c>
      <c r="F62" s="19">
        <f t="shared" si="1"/>
        <v>0.28146052277014277</v>
      </c>
      <c r="G62" s="81"/>
      <c r="H62" s="81"/>
      <c r="I62" s="81"/>
      <c r="J62" s="81"/>
      <c r="K62" s="81"/>
    </row>
    <row r="63" spans="1:11" x14ac:dyDescent="0.25">
      <c r="A63" s="16"/>
      <c r="B63" s="17" t="s">
        <v>5</v>
      </c>
      <c r="C63" s="48">
        <f>C70</f>
        <v>249</v>
      </c>
      <c r="D63" s="48">
        <f t="shared" ref="D63:E64" si="25">D70</f>
        <v>0</v>
      </c>
      <c r="E63" s="48">
        <f t="shared" si="25"/>
        <v>0</v>
      </c>
      <c r="F63" s="19">
        <f t="shared" si="1"/>
        <v>0</v>
      </c>
      <c r="G63" s="81"/>
      <c r="H63" s="81"/>
      <c r="I63" s="81"/>
      <c r="J63" s="81"/>
      <c r="K63" s="81"/>
    </row>
    <row r="64" spans="1:11" x14ac:dyDescent="0.25">
      <c r="A64" s="16"/>
      <c r="B64" s="43" t="s">
        <v>34</v>
      </c>
      <c r="C64" s="36">
        <f>C71</f>
        <v>21592.5</v>
      </c>
      <c r="D64" s="36">
        <f t="shared" si="25"/>
        <v>34571.949999999997</v>
      </c>
      <c r="E64" s="36">
        <f t="shared" si="25"/>
        <v>34571.949999999997</v>
      </c>
      <c r="F64" s="19">
        <v>1.6011</v>
      </c>
      <c r="G64" s="81"/>
      <c r="H64" s="81"/>
      <c r="I64" s="81"/>
      <c r="J64" s="81"/>
      <c r="K64" s="81"/>
    </row>
    <row r="65" spans="1:11" ht="15.75" customHeight="1" x14ac:dyDescent="0.25">
      <c r="A65" s="20" t="s">
        <v>50</v>
      </c>
      <c r="B65" s="38" t="s">
        <v>51</v>
      </c>
      <c r="C65" s="32">
        <v>0</v>
      </c>
      <c r="D65" s="32">
        <v>0</v>
      </c>
      <c r="E65" s="32">
        <v>0</v>
      </c>
      <c r="F65" s="23">
        <v>0</v>
      </c>
      <c r="G65" s="81"/>
      <c r="H65" s="81"/>
      <c r="I65" s="81"/>
      <c r="J65" s="81"/>
      <c r="K65" s="81"/>
    </row>
    <row r="66" spans="1:11" ht="30" x14ac:dyDescent="0.25">
      <c r="A66" s="20" t="s">
        <v>52</v>
      </c>
      <c r="B66" s="40" t="s">
        <v>158</v>
      </c>
      <c r="C66" s="28">
        <v>6090.7</v>
      </c>
      <c r="D66" s="28">
        <v>2996</v>
      </c>
      <c r="E66" s="28">
        <v>2996</v>
      </c>
      <c r="F66" s="23">
        <f t="shared" si="1"/>
        <v>0.49189748304792552</v>
      </c>
      <c r="G66" s="81"/>
      <c r="H66" s="81"/>
      <c r="I66" s="81"/>
      <c r="J66" s="81"/>
      <c r="K66" s="81"/>
    </row>
    <row r="67" spans="1:11" ht="45" customHeight="1" x14ac:dyDescent="0.25">
      <c r="A67" s="20" t="s">
        <v>53</v>
      </c>
      <c r="B67" s="31" t="s">
        <v>159</v>
      </c>
      <c r="C67" s="28">
        <v>8569</v>
      </c>
      <c r="D67" s="28">
        <v>3264.14</v>
      </c>
      <c r="E67" s="28">
        <v>3264.14</v>
      </c>
      <c r="F67" s="23">
        <f t="shared" si="1"/>
        <v>0.3809242618741977</v>
      </c>
      <c r="G67" s="81"/>
      <c r="H67" s="81"/>
      <c r="I67" s="81"/>
      <c r="J67" s="81"/>
      <c r="K67" s="81"/>
    </row>
    <row r="68" spans="1:11" ht="30" x14ac:dyDescent="0.25">
      <c r="A68" s="20" t="s">
        <v>54</v>
      </c>
      <c r="B68" s="38" t="s">
        <v>55</v>
      </c>
      <c r="C68" s="28">
        <f>C69+C70+C71</f>
        <v>22113.599999999999</v>
      </c>
      <c r="D68" s="28">
        <f t="shared" ref="D68:E68" si="26">D69+D70+D71</f>
        <v>34593.219999999994</v>
      </c>
      <c r="E68" s="28">
        <f t="shared" si="26"/>
        <v>34593.219999999994</v>
      </c>
      <c r="F68" s="23">
        <v>1.5640000000000001</v>
      </c>
      <c r="G68" s="81"/>
      <c r="H68" s="81"/>
      <c r="I68" s="81"/>
      <c r="J68" s="81"/>
      <c r="K68" s="81"/>
    </row>
    <row r="69" spans="1:11" x14ac:dyDescent="0.25">
      <c r="A69" s="20"/>
      <c r="B69" s="25" t="s">
        <v>4</v>
      </c>
      <c r="C69" s="30">
        <v>272.10000000000002</v>
      </c>
      <c r="D69" s="30">
        <v>21.27</v>
      </c>
      <c r="E69" s="30">
        <v>21.27</v>
      </c>
      <c r="F69" s="27">
        <f t="shared" si="1"/>
        <v>7.816979051819184E-2</v>
      </c>
      <c r="G69" s="81"/>
      <c r="H69" s="81"/>
      <c r="I69" s="81"/>
      <c r="J69" s="81"/>
      <c r="K69" s="81"/>
    </row>
    <row r="70" spans="1:11" x14ac:dyDescent="0.25">
      <c r="A70" s="20"/>
      <c r="B70" s="25" t="s">
        <v>5</v>
      </c>
      <c r="C70" s="30">
        <v>249</v>
      </c>
      <c r="D70" s="30">
        <v>0</v>
      </c>
      <c r="E70" s="30">
        <v>0</v>
      </c>
      <c r="F70" s="27">
        <f t="shared" si="1"/>
        <v>0</v>
      </c>
      <c r="G70" s="81"/>
      <c r="H70" s="81"/>
      <c r="I70" s="81"/>
      <c r="J70" s="81"/>
      <c r="K70" s="81"/>
    </row>
    <row r="71" spans="1:11" x14ac:dyDescent="0.25">
      <c r="A71" s="20"/>
      <c r="B71" s="31" t="s">
        <v>34</v>
      </c>
      <c r="C71" s="29">
        <v>21592.5</v>
      </c>
      <c r="D71" s="29">
        <v>34571.949999999997</v>
      </c>
      <c r="E71" s="29">
        <v>34571.949999999997</v>
      </c>
      <c r="F71" s="27">
        <f t="shared" si="1"/>
        <v>1.6011091814287366</v>
      </c>
      <c r="G71" s="81"/>
      <c r="H71" s="81"/>
      <c r="I71" s="81"/>
      <c r="J71" s="81"/>
      <c r="K71" s="81"/>
    </row>
    <row r="72" spans="1:11" ht="30" x14ac:dyDescent="0.25">
      <c r="A72" s="20" t="s">
        <v>56</v>
      </c>
      <c r="B72" s="40" t="s">
        <v>160</v>
      </c>
      <c r="C72" s="28">
        <v>21807.1</v>
      </c>
      <c r="D72" s="28">
        <v>4059.14</v>
      </c>
      <c r="E72" s="28">
        <v>4059.14</v>
      </c>
      <c r="F72" s="23">
        <f t="shared" si="1"/>
        <v>0.18613845949255059</v>
      </c>
      <c r="G72" s="81"/>
      <c r="H72" s="81"/>
      <c r="I72" s="81"/>
      <c r="J72" s="81"/>
      <c r="K72" s="81"/>
    </row>
    <row r="73" spans="1:11" ht="30" x14ac:dyDescent="0.25">
      <c r="A73" s="20" t="s">
        <v>57</v>
      </c>
      <c r="B73" s="38" t="s">
        <v>58</v>
      </c>
      <c r="C73" s="32">
        <v>0</v>
      </c>
      <c r="D73" s="32">
        <v>0</v>
      </c>
      <c r="E73" s="32">
        <v>0</v>
      </c>
      <c r="F73" s="23">
        <v>0</v>
      </c>
      <c r="G73" s="81"/>
      <c r="H73" s="81"/>
      <c r="I73" s="81"/>
      <c r="J73" s="81"/>
      <c r="K73" s="81"/>
    </row>
    <row r="74" spans="1:11" ht="32.25" customHeight="1" x14ac:dyDescent="0.25">
      <c r="A74" s="12" t="s">
        <v>59</v>
      </c>
      <c r="B74" s="49" t="s">
        <v>60</v>
      </c>
      <c r="C74" s="34">
        <f>C75+C76</f>
        <v>65988.600000000006</v>
      </c>
      <c r="D74" s="34">
        <f t="shared" ref="D74:E74" si="27">D75+D76</f>
        <v>19622.3</v>
      </c>
      <c r="E74" s="34">
        <f t="shared" si="27"/>
        <v>19622.3</v>
      </c>
      <c r="F74" s="35">
        <f>D74/C74</f>
        <v>0.29735893775591538</v>
      </c>
      <c r="G74" s="81"/>
      <c r="H74" s="81"/>
      <c r="I74" s="81"/>
      <c r="J74" s="81"/>
      <c r="K74" s="81"/>
    </row>
    <row r="75" spans="1:11" x14ac:dyDescent="0.25">
      <c r="A75" s="16"/>
      <c r="B75" s="17" t="s">
        <v>4</v>
      </c>
      <c r="C75" s="36">
        <f>C77+C78+C79+C80+C81+C83</f>
        <v>61249.600000000006</v>
      </c>
      <c r="D75" s="36">
        <f t="shared" ref="D75:E75" si="28">D77+D78+D79+D80+D81+D83</f>
        <v>17943.7</v>
      </c>
      <c r="E75" s="36">
        <f t="shared" si="28"/>
        <v>17943.7</v>
      </c>
      <c r="F75" s="23">
        <f t="shared" ref="F75:F98" si="29">D75/C75</f>
        <v>0.29296028055693424</v>
      </c>
      <c r="G75" s="81"/>
      <c r="H75" s="81"/>
      <c r="I75" s="81"/>
      <c r="J75" s="81"/>
      <c r="K75" s="81"/>
    </row>
    <row r="76" spans="1:11" x14ac:dyDescent="0.25">
      <c r="A76" s="16"/>
      <c r="B76" s="17" t="s">
        <v>5</v>
      </c>
      <c r="C76" s="36">
        <f>C84</f>
        <v>4739</v>
      </c>
      <c r="D76" s="36">
        <f t="shared" ref="D76:E76" si="30">D84</f>
        <v>1678.6</v>
      </c>
      <c r="E76" s="36">
        <f t="shared" si="30"/>
        <v>1678.6</v>
      </c>
      <c r="F76" s="23">
        <f t="shared" si="29"/>
        <v>0.35420974889217133</v>
      </c>
      <c r="G76" s="81"/>
      <c r="H76" s="81"/>
      <c r="I76" s="81"/>
      <c r="J76" s="81"/>
      <c r="K76" s="81"/>
    </row>
    <row r="77" spans="1:11" ht="33.75" customHeight="1" x14ac:dyDescent="0.25">
      <c r="A77" s="20" t="s">
        <v>61</v>
      </c>
      <c r="B77" s="31" t="s">
        <v>161</v>
      </c>
      <c r="C77" s="32">
        <v>34318.5</v>
      </c>
      <c r="D77" s="32">
        <v>7981.6</v>
      </c>
      <c r="E77" s="32">
        <v>7981.6</v>
      </c>
      <c r="F77" s="23">
        <f t="shared" si="29"/>
        <v>0.23257426752334748</v>
      </c>
      <c r="G77" s="81"/>
      <c r="H77" s="81"/>
      <c r="I77" s="81"/>
      <c r="J77" s="81"/>
      <c r="K77" s="81"/>
    </row>
    <row r="78" spans="1:11" ht="78" customHeight="1" x14ac:dyDescent="0.25">
      <c r="A78" s="20" t="s">
        <v>62</v>
      </c>
      <c r="B78" s="31" t="s">
        <v>162</v>
      </c>
      <c r="C78" s="28">
        <v>6713.9</v>
      </c>
      <c r="D78" s="28">
        <v>2272.5</v>
      </c>
      <c r="E78" s="28">
        <v>2272.5</v>
      </c>
      <c r="F78" s="23">
        <f t="shared" si="29"/>
        <v>0.33847689122566615</v>
      </c>
      <c r="G78" s="81"/>
      <c r="H78" s="81"/>
      <c r="I78" s="81"/>
      <c r="J78" s="81"/>
      <c r="K78" s="81"/>
    </row>
    <row r="79" spans="1:11" ht="48.75" customHeight="1" x14ac:dyDescent="0.25">
      <c r="A79" s="44" t="s">
        <v>63</v>
      </c>
      <c r="B79" s="31" t="s">
        <v>163</v>
      </c>
      <c r="C79" s="28">
        <v>4873.1000000000004</v>
      </c>
      <c r="D79" s="28">
        <v>1954.5</v>
      </c>
      <c r="E79" s="28">
        <v>1954.5</v>
      </c>
      <c r="F79" s="23">
        <f t="shared" si="29"/>
        <v>0.40107939504627443</v>
      </c>
      <c r="G79" s="81"/>
      <c r="H79" s="81"/>
      <c r="I79" s="81"/>
      <c r="J79" s="81"/>
      <c r="K79" s="81"/>
    </row>
    <row r="80" spans="1:11" ht="47.25" customHeight="1" x14ac:dyDescent="0.25">
      <c r="A80" s="42" t="s">
        <v>64</v>
      </c>
      <c r="B80" s="38" t="s">
        <v>164</v>
      </c>
      <c r="C80" s="28">
        <v>13133.8</v>
      </c>
      <c r="D80" s="28">
        <v>5005.8999999999996</v>
      </c>
      <c r="E80" s="28">
        <v>5005.8999999999996</v>
      </c>
      <c r="F80" s="23">
        <f t="shared" si="29"/>
        <v>0.3811463552056526</v>
      </c>
      <c r="G80" s="81"/>
      <c r="H80" s="81"/>
      <c r="I80" s="81"/>
      <c r="J80" s="81"/>
      <c r="K80" s="81"/>
    </row>
    <row r="81" spans="1:11" ht="57.75" customHeight="1" x14ac:dyDescent="0.25">
      <c r="A81" s="42" t="s">
        <v>65</v>
      </c>
      <c r="B81" s="38" t="s">
        <v>165</v>
      </c>
      <c r="C81" s="28">
        <v>250</v>
      </c>
      <c r="D81" s="28">
        <v>0</v>
      </c>
      <c r="E81" s="28">
        <v>0</v>
      </c>
      <c r="F81" s="23">
        <f t="shared" si="29"/>
        <v>0</v>
      </c>
      <c r="G81" s="81"/>
      <c r="H81" s="81"/>
      <c r="I81" s="81"/>
      <c r="J81" s="81"/>
      <c r="K81" s="81"/>
    </row>
    <row r="82" spans="1:11" ht="32.25" customHeight="1" x14ac:dyDescent="0.25">
      <c r="A82" s="42" t="s">
        <v>66</v>
      </c>
      <c r="B82" s="38" t="s">
        <v>67</v>
      </c>
      <c r="C82" s="28">
        <f>C83+C84</f>
        <v>6699.3</v>
      </c>
      <c r="D82" s="28">
        <f t="shared" ref="D82:E82" si="31">D83+D84</f>
        <v>2407.8000000000002</v>
      </c>
      <c r="E82" s="28">
        <f t="shared" si="31"/>
        <v>2407.8000000000002</v>
      </c>
      <c r="F82" s="23">
        <f t="shared" si="29"/>
        <v>0.35941068469840132</v>
      </c>
      <c r="G82" s="81"/>
      <c r="H82" s="81"/>
      <c r="I82" s="81"/>
      <c r="J82" s="81"/>
      <c r="K82" s="81"/>
    </row>
    <row r="83" spans="1:11" x14ac:dyDescent="0.25">
      <c r="A83" s="50"/>
      <c r="B83" s="25" t="s">
        <v>4</v>
      </c>
      <c r="C83" s="29">
        <v>1960.3</v>
      </c>
      <c r="D83" s="29">
        <v>729.2</v>
      </c>
      <c r="E83" s="29">
        <v>729.2</v>
      </c>
      <c r="F83" s="27">
        <f t="shared" si="29"/>
        <v>0.37198388001836458</v>
      </c>
      <c r="G83" s="81"/>
      <c r="H83" s="81"/>
      <c r="I83" s="81"/>
      <c r="J83" s="81"/>
      <c r="K83" s="81"/>
    </row>
    <row r="84" spans="1:11" x14ac:dyDescent="0.25">
      <c r="A84" s="50"/>
      <c r="B84" s="25" t="s">
        <v>5</v>
      </c>
      <c r="C84" s="29">
        <v>4739</v>
      </c>
      <c r="D84" s="29">
        <v>1678.6</v>
      </c>
      <c r="E84" s="29">
        <v>1678.6</v>
      </c>
      <c r="F84" s="27">
        <f t="shared" si="29"/>
        <v>0.35420974889217133</v>
      </c>
      <c r="G84" s="81"/>
      <c r="H84" s="81"/>
      <c r="I84" s="81"/>
      <c r="J84" s="81"/>
      <c r="K84" s="81"/>
    </row>
    <row r="85" spans="1:11" ht="47.25" customHeight="1" x14ac:dyDescent="0.25">
      <c r="A85" s="12" t="s">
        <v>68</v>
      </c>
      <c r="B85" s="13" t="s">
        <v>69</v>
      </c>
      <c r="C85" s="34">
        <f>C86+C87+C88</f>
        <v>51900</v>
      </c>
      <c r="D85" s="34">
        <f t="shared" ref="D85:E85" si="32">D86+D87+D88</f>
        <v>29720</v>
      </c>
      <c r="E85" s="34">
        <f t="shared" si="32"/>
        <v>50161.1</v>
      </c>
      <c r="F85" s="35">
        <f t="shared" si="29"/>
        <v>0.5726396917148362</v>
      </c>
      <c r="G85" s="81"/>
      <c r="H85" s="81"/>
      <c r="I85" s="81"/>
      <c r="J85" s="81"/>
      <c r="K85" s="81"/>
    </row>
    <row r="86" spans="1:11" x14ac:dyDescent="0.25">
      <c r="A86" s="16"/>
      <c r="B86" s="17" t="s">
        <v>4</v>
      </c>
      <c r="C86" s="48">
        <f>C90+C93+C96</f>
        <v>26100</v>
      </c>
      <c r="D86" s="48">
        <f t="shared" ref="D86:E86" si="33">D90+D93+D96</f>
        <v>29720</v>
      </c>
      <c r="E86" s="48">
        <f t="shared" si="33"/>
        <v>29764.1</v>
      </c>
      <c r="F86" s="23">
        <f t="shared" si="29"/>
        <v>1.1386973180076629</v>
      </c>
      <c r="G86" s="81"/>
      <c r="H86" s="81"/>
      <c r="I86" s="81"/>
      <c r="J86" s="81"/>
      <c r="K86" s="81"/>
    </row>
    <row r="87" spans="1:11" x14ac:dyDescent="0.25">
      <c r="A87" s="16"/>
      <c r="B87" s="17" t="s">
        <v>5</v>
      </c>
      <c r="C87" s="36">
        <f>C97</f>
        <v>0</v>
      </c>
      <c r="D87" s="36">
        <f t="shared" ref="D87:E87" si="34">D97</f>
        <v>0</v>
      </c>
      <c r="E87" s="36">
        <f t="shared" si="34"/>
        <v>20397</v>
      </c>
      <c r="F87" s="23"/>
      <c r="G87" s="81"/>
      <c r="H87" s="81"/>
      <c r="I87" s="81"/>
      <c r="J87" s="81"/>
      <c r="K87" s="81"/>
    </row>
    <row r="88" spans="1:11" x14ac:dyDescent="0.25">
      <c r="A88" s="16"/>
      <c r="B88" s="43" t="s">
        <v>34</v>
      </c>
      <c r="C88" s="48">
        <f>C91+C94+C98</f>
        <v>25800</v>
      </c>
      <c r="D88" s="48">
        <f t="shared" ref="D88:E88" si="35">D91+D94+D98</f>
        <v>0</v>
      </c>
      <c r="E88" s="48">
        <f t="shared" si="35"/>
        <v>0</v>
      </c>
      <c r="F88" s="23">
        <f t="shared" si="29"/>
        <v>0</v>
      </c>
      <c r="G88" s="81"/>
      <c r="H88" s="81"/>
      <c r="I88" s="81"/>
      <c r="J88" s="81"/>
      <c r="K88" s="81"/>
    </row>
    <row r="89" spans="1:11" x14ac:dyDescent="0.25">
      <c r="A89" s="20" t="s">
        <v>70</v>
      </c>
      <c r="B89" s="38" t="s">
        <v>71</v>
      </c>
      <c r="C89" s="32">
        <f>C90+C91</f>
        <v>3900</v>
      </c>
      <c r="D89" s="32">
        <f t="shared" ref="D89:E89" si="36">D90+D91</f>
        <v>0</v>
      </c>
      <c r="E89" s="32">
        <f t="shared" si="36"/>
        <v>0</v>
      </c>
      <c r="F89" s="23">
        <f t="shared" si="29"/>
        <v>0</v>
      </c>
      <c r="G89" s="81"/>
      <c r="H89" s="81"/>
      <c r="I89" s="81"/>
      <c r="J89" s="81"/>
      <c r="K89" s="81"/>
    </row>
    <row r="90" spans="1:11" x14ac:dyDescent="0.25">
      <c r="A90" s="20"/>
      <c r="B90" s="25" t="s">
        <v>4</v>
      </c>
      <c r="C90" s="30">
        <v>2300</v>
      </c>
      <c r="D90" s="30">
        <v>0</v>
      </c>
      <c r="E90" s="30">
        <v>0</v>
      </c>
      <c r="F90" s="27">
        <f t="shared" si="29"/>
        <v>0</v>
      </c>
      <c r="G90" s="81"/>
      <c r="H90" s="81"/>
      <c r="I90" s="81"/>
      <c r="J90" s="81"/>
      <c r="K90" s="81"/>
    </row>
    <row r="91" spans="1:11" x14ac:dyDescent="0.25">
      <c r="A91" s="20"/>
      <c r="B91" s="31" t="s">
        <v>34</v>
      </c>
      <c r="C91" s="30">
        <v>1600</v>
      </c>
      <c r="D91" s="30">
        <v>0</v>
      </c>
      <c r="E91" s="30">
        <v>0</v>
      </c>
      <c r="F91" s="27">
        <f t="shared" si="29"/>
        <v>0</v>
      </c>
      <c r="G91" s="81"/>
      <c r="H91" s="81"/>
      <c r="I91" s="81"/>
      <c r="J91" s="81"/>
      <c r="K91" s="81"/>
    </row>
    <row r="92" spans="1:11" x14ac:dyDescent="0.25">
      <c r="A92" s="20" t="s">
        <v>72</v>
      </c>
      <c r="B92" s="38" t="s">
        <v>73</v>
      </c>
      <c r="C92" s="32">
        <f>C93+C94</f>
        <v>8600</v>
      </c>
      <c r="D92" s="32">
        <f t="shared" ref="D92:E92" si="37">D93+D94</f>
        <v>0</v>
      </c>
      <c r="E92" s="32">
        <f t="shared" si="37"/>
        <v>0</v>
      </c>
      <c r="F92" s="23">
        <f t="shared" si="29"/>
        <v>0</v>
      </c>
      <c r="G92" s="81"/>
      <c r="H92" s="81"/>
      <c r="I92" s="81"/>
      <c r="J92" s="81"/>
      <c r="K92" s="81"/>
    </row>
    <row r="93" spans="1:11" x14ac:dyDescent="0.25">
      <c r="A93" s="20"/>
      <c r="B93" s="25" t="s">
        <v>4</v>
      </c>
      <c r="C93" s="32">
        <v>6600</v>
      </c>
      <c r="D93" s="32">
        <v>0</v>
      </c>
      <c r="E93" s="32">
        <v>0</v>
      </c>
      <c r="F93" s="27">
        <f t="shared" si="29"/>
        <v>0</v>
      </c>
      <c r="G93" s="81"/>
      <c r="H93" s="81"/>
      <c r="I93" s="81"/>
      <c r="J93" s="81"/>
      <c r="K93" s="81"/>
    </row>
    <row r="94" spans="1:11" x14ac:dyDescent="0.25">
      <c r="A94" s="20"/>
      <c r="B94" s="31" t="s">
        <v>34</v>
      </c>
      <c r="C94" s="32">
        <v>2000</v>
      </c>
      <c r="D94" s="32">
        <v>0</v>
      </c>
      <c r="E94" s="32">
        <v>0</v>
      </c>
      <c r="F94" s="27">
        <f t="shared" si="29"/>
        <v>0</v>
      </c>
      <c r="G94" s="81"/>
      <c r="H94" s="81"/>
      <c r="I94" s="81"/>
      <c r="J94" s="81"/>
      <c r="K94" s="81"/>
    </row>
    <row r="95" spans="1:11" ht="46.5" customHeight="1" x14ac:dyDescent="0.25">
      <c r="A95" s="20" t="s">
        <v>74</v>
      </c>
      <c r="B95" s="38" t="s">
        <v>75</v>
      </c>
      <c r="C95" s="28">
        <f>C96+C97+C98</f>
        <v>39400</v>
      </c>
      <c r="D95" s="28">
        <f t="shared" ref="D95:E95" si="38">D96+D97+D98</f>
        <v>29720</v>
      </c>
      <c r="E95" s="28">
        <f t="shared" si="38"/>
        <v>50161.1</v>
      </c>
      <c r="F95" s="23">
        <f t="shared" si="29"/>
        <v>0.75431472081218276</v>
      </c>
      <c r="G95" s="81"/>
      <c r="H95" s="81"/>
      <c r="I95" s="81"/>
      <c r="J95" s="81"/>
      <c r="K95" s="81"/>
    </row>
    <row r="96" spans="1:11" x14ac:dyDescent="0.25">
      <c r="A96" s="20"/>
      <c r="B96" s="25" t="s">
        <v>4</v>
      </c>
      <c r="C96" s="30">
        <v>17200</v>
      </c>
      <c r="D96" s="30">
        <v>29720</v>
      </c>
      <c r="E96" s="30">
        <v>29764.1</v>
      </c>
      <c r="F96" s="27">
        <f t="shared" si="29"/>
        <v>1.7279069767441861</v>
      </c>
      <c r="G96" s="81"/>
      <c r="H96" s="81"/>
      <c r="I96" s="81"/>
      <c r="J96" s="81"/>
      <c r="K96" s="81"/>
    </row>
    <row r="97" spans="1:11" ht="30" x14ac:dyDescent="0.25">
      <c r="A97" s="20"/>
      <c r="B97" s="25" t="s">
        <v>166</v>
      </c>
      <c r="C97" s="30">
        <v>0</v>
      </c>
      <c r="D97" s="29">
        <v>0</v>
      </c>
      <c r="E97" s="29">
        <v>20397</v>
      </c>
      <c r="F97" s="51" t="s">
        <v>145</v>
      </c>
      <c r="G97" s="81"/>
      <c r="H97" s="81"/>
      <c r="I97" s="81"/>
      <c r="J97" s="81"/>
      <c r="K97" s="81"/>
    </row>
    <row r="98" spans="1:11" x14ac:dyDescent="0.25">
      <c r="A98" s="20"/>
      <c r="B98" s="31" t="s">
        <v>34</v>
      </c>
      <c r="C98" s="30">
        <v>22200</v>
      </c>
      <c r="D98" s="30">
        <v>0</v>
      </c>
      <c r="E98" s="30">
        <v>0</v>
      </c>
      <c r="F98" s="27">
        <f t="shared" si="29"/>
        <v>0</v>
      </c>
      <c r="G98" s="81"/>
      <c r="H98" s="81"/>
      <c r="I98" s="81"/>
      <c r="J98" s="81"/>
      <c r="K98" s="81"/>
    </row>
    <row r="99" spans="1:11" ht="48" customHeight="1" x14ac:dyDescent="0.25">
      <c r="A99" s="20" t="s">
        <v>76</v>
      </c>
      <c r="B99" s="38" t="s">
        <v>77</v>
      </c>
      <c r="C99" s="32">
        <v>0</v>
      </c>
      <c r="D99" s="32">
        <v>0</v>
      </c>
      <c r="E99" s="32">
        <v>0</v>
      </c>
      <c r="F99" s="23">
        <v>0</v>
      </c>
      <c r="G99" s="81"/>
      <c r="H99" s="81"/>
      <c r="I99" s="81"/>
      <c r="J99" s="81"/>
      <c r="K99" s="81"/>
    </row>
    <row r="100" spans="1:11" x14ac:dyDescent="0.25">
      <c r="A100" s="12" t="s">
        <v>78</v>
      </c>
      <c r="B100" s="13" t="s">
        <v>79</v>
      </c>
      <c r="C100" s="47">
        <f>C101+C102+C103+C104</f>
        <v>492842.19000000006</v>
      </c>
      <c r="D100" s="47">
        <f t="shared" ref="D100:E100" si="39">D101+D102+D103+D104</f>
        <v>49524.23</v>
      </c>
      <c r="E100" s="47">
        <f t="shared" si="39"/>
        <v>98870.749999999985</v>
      </c>
      <c r="F100" s="74">
        <f>D100/C100</f>
        <v>0.10048699361554253</v>
      </c>
      <c r="G100" s="81"/>
      <c r="H100" s="81"/>
      <c r="I100" s="81"/>
      <c r="J100" s="81"/>
      <c r="K100" s="81"/>
    </row>
    <row r="101" spans="1:11" x14ac:dyDescent="0.25">
      <c r="A101" s="16"/>
      <c r="B101" s="17" t="s">
        <v>4</v>
      </c>
      <c r="C101" s="48">
        <f>C107+C111+C117</f>
        <v>147001.11000000002</v>
      </c>
      <c r="D101" s="48">
        <f t="shared" ref="D101:E101" si="40">D107+D111+D117</f>
        <v>15647.529999999999</v>
      </c>
      <c r="E101" s="48">
        <f t="shared" si="40"/>
        <v>19745.87</v>
      </c>
      <c r="F101" s="52">
        <f>D101/C101</f>
        <v>0.10644497854471981</v>
      </c>
      <c r="G101" s="81"/>
      <c r="H101" s="81"/>
      <c r="I101" s="81"/>
      <c r="J101" s="81"/>
      <c r="K101" s="81"/>
    </row>
    <row r="102" spans="1:11" x14ac:dyDescent="0.25">
      <c r="A102" s="16"/>
      <c r="B102" s="17" t="s">
        <v>5</v>
      </c>
      <c r="C102" s="48">
        <f>C108+C112+C115+C118</f>
        <v>326197.58</v>
      </c>
      <c r="D102" s="48">
        <f t="shared" ref="D102:E102" si="41">D108+D112+D115+D118</f>
        <v>27774.100000000002</v>
      </c>
      <c r="E102" s="48">
        <f t="shared" si="41"/>
        <v>73022.28</v>
      </c>
      <c r="F102" s="52">
        <f>D102/C102</f>
        <v>8.5145021615427072E-2</v>
      </c>
      <c r="G102" s="81"/>
      <c r="H102" s="81"/>
      <c r="I102" s="81"/>
      <c r="J102" s="81"/>
      <c r="K102" s="81"/>
    </row>
    <row r="103" spans="1:11" x14ac:dyDescent="0.25">
      <c r="A103" s="16"/>
      <c r="B103" s="53" t="s">
        <v>80</v>
      </c>
      <c r="C103" s="48">
        <f>C113</f>
        <v>1175.7</v>
      </c>
      <c r="D103" s="48">
        <f t="shared" ref="D103:E104" si="42">D113</f>
        <v>573.42999999999995</v>
      </c>
      <c r="E103" s="48">
        <f t="shared" si="42"/>
        <v>573.42999999999995</v>
      </c>
      <c r="F103" s="75">
        <f>D103/C103</f>
        <v>0.48773496640299391</v>
      </c>
      <c r="G103" s="81"/>
      <c r="H103" s="81"/>
      <c r="I103" s="81"/>
      <c r="J103" s="81"/>
      <c r="K103" s="81"/>
    </row>
    <row r="104" spans="1:11" x14ac:dyDescent="0.25">
      <c r="A104" s="16"/>
      <c r="B104" s="43" t="s">
        <v>34</v>
      </c>
      <c r="C104" s="48">
        <f>C114</f>
        <v>18467.8</v>
      </c>
      <c r="D104" s="48">
        <f t="shared" si="42"/>
        <v>5529.17</v>
      </c>
      <c r="E104" s="48">
        <f t="shared" si="42"/>
        <v>5529.17</v>
      </c>
      <c r="F104" s="75">
        <f>D104/C104</f>
        <v>0.29939516347372186</v>
      </c>
      <c r="G104" s="81"/>
      <c r="H104" s="81"/>
      <c r="I104" s="81"/>
      <c r="J104" s="81"/>
      <c r="K104" s="81"/>
    </row>
    <row r="105" spans="1:11" ht="60.75" customHeight="1" x14ac:dyDescent="0.25">
      <c r="A105" s="37" t="s">
        <v>81</v>
      </c>
      <c r="B105" s="38" t="s">
        <v>82</v>
      </c>
      <c r="C105" s="28">
        <v>0</v>
      </c>
      <c r="D105" s="28">
        <v>0</v>
      </c>
      <c r="E105" s="28">
        <v>0</v>
      </c>
      <c r="F105" s="54">
        <v>0</v>
      </c>
      <c r="G105" s="81"/>
      <c r="H105" s="81"/>
      <c r="I105" s="81"/>
      <c r="J105" s="81"/>
      <c r="K105" s="81"/>
    </row>
    <row r="106" spans="1:11" ht="63" customHeight="1" x14ac:dyDescent="0.25">
      <c r="A106" s="37" t="s">
        <v>83</v>
      </c>
      <c r="B106" s="38" t="s">
        <v>84</v>
      </c>
      <c r="C106" s="28">
        <f>C107+C108</f>
        <v>430154.18000000005</v>
      </c>
      <c r="D106" s="28">
        <f t="shared" ref="D106:E106" si="43">D107+D108</f>
        <v>38343.199999999997</v>
      </c>
      <c r="E106" s="28">
        <f t="shared" si="43"/>
        <v>87689.72</v>
      </c>
      <c r="F106" s="54">
        <f>D106/C106</f>
        <v>8.913827130541889E-2</v>
      </c>
      <c r="G106" s="81"/>
      <c r="H106" s="81"/>
      <c r="I106" s="81"/>
      <c r="J106" s="81"/>
      <c r="K106" s="81"/>
    </row>
    <row r="107" spans="1:11" x14ac:dyDescent="0.25">
      <c r="A107" s="37"/>
      <c r="B107" s="25" t="s">
        <v>4</v>
      </c>
      <c r="C107" s="29">
        <v>140102.6</v>
      </c>
      <c r="D107" s="29">
        <v>13500.8</v>
      </c>
      <c r="E107" s="29">
        <v>17599.14</v>
      </c>
      <c r="F107" s="51">
        <f>D107/C107</f>
        <v>9.6363664914141486E-2</v>
      </c>
      <c r="G107" s="81"/>
      <c r="H107" s="81"/>
      <c r="I107" s="81"/>
      <c r="J107" s="81"/>
      <c r="K107" s="81"/>
    </row>
    <row r="108" spans="1:11" x14ac:dyDescent="0.25">
      <c r="A108" s="37"/>
      <c r="B108" s="25" t="s">
        <v>5</v>
      </c>
      <c r="C108" s="29">
        <v>290051.58</v>
      </c>
      <c r="D108" s="29">
        <v>24842.400000000001</v>
      </c>
      <c r="E108" s="29">
        <v>70090.58</v>
      </c>
      <c r="F108" s="51">
        <f>D108/C108</f>
        <v>8.5648214707191042E-2</v>
      </c>
      <c r="G108" s="81"/>
      <c r="H108" s="81"/>
      <c r="I108" s="81"/>
      <c r="J108" s="81"/>
      <c r="K108" s="81"/>
    </row>
    <row r="109" spans="1:11" ht="74.25" customHeight="1" x14ac:dyDescent="0.25">
      <c r="A109" s="37" t="s">
        <v>85</v>
      </c>
      <c r="B109" s="38" t="s">
        <v>86</v>
      </c>
      <c r="C109" s="28">
        <v>0</v>
      </c>
      <c r="D109" s="28">
        <v>0</v>
      </c>
      <c r="E109" s="28">
        <v>0</v>
      </c>
      <c r="F109" s="73">
        <v>0</v>
      </c>
      <c r="G109" s="81"/>
      <c r="H109" s="81"/>
      <c r="I109" s="81"/>
      <c r="J109" s="81"/>
      <c r="K109" s="81"/>
    </row>
    <row r="110" spans="1:11" ht="19.5" customHeight="1" x14ac:dyDescent="0.25">
      <c r="A110" s="37" t="s">
        <v>87</v>
      </c>
      <c r="B110" s="38" t="s">
        <v>88</v>
      </c>
      <c r="C110" s="28">
        <f>C111+C112+C113+C114</f>
        <v>30919</v>
      </c>
      <c r="D110" s="28">
        <f t="shared" ref="D110:E110" si="44">D111+D112+D113+D114</f>
        <v>10380.02</v>
      </c>
      <c r="E110" s="28">
        <f t="shared" si="44"/>
        <v>10380.02</v>
      </c>
      <c r="F110" s="72">
        <f t="shared" ref="F110:F121" si="45">D110/C110</f>
        <v>0.33571654969436271</v>
      </c>
      <c r="G110" s="81"/>
      <c r="H110" s="81"/>
      <c r="I110" s="81"/>
      <c r="J110" s="81"/>
      <c r="K110" s="81"/>
    </row>
    <row r="111" spans="1:11" x14ac:dyDescent="0.25">
      <c r="A111" s="37"/>
      <c r="B111" s="25" t="s">
        <v>4</v>
      </c>
      <c r="C111" s="29">
        <v>6890.5</v>
      </c>
      <c r="D111" s="29">
        <v>2138.7199999999998</v>
      </c>
      <c r="E111" s="29">
        <v>2138.7199999999998</v>
      </c>
      <c r="F111" s="71">
        <f t="shared" si="45"/>
        <v>0.31038676438574847</v>
      </c>
      <c r="G111" s="81"/>
      <c r="H111" s="81"/>
      <c r="I111" s="81"/>
      <c r="J111" s="81"/>
      <c r="K111" s="81"/>
    </row>
    <row r="112" spans="1:11" x14ac:dyDescent="0.25">
      <c r="A112" s="41"/>
      <c r="B112" s="25" t="s">
        <v>5</v>
      </c>
      <c r="C112" s="29">
        <v>4385</v>
      </c>
      <c r="D112" s="29">
        <v>2138.6999999999998</v>
      </c>
      <c r="E112" s="29">
        <v>2138.6999999999998</v>
      </c>
      <c r="F112" s="71">
        <f t="shared" si="45"/>
        <v>0.48773090079817555</v>
      </c>
      <c r="G112" s="81"/>
      <c r="H112" s="81"/>
      <c r="I112" s="81"/>
      <c r="J112" s="81"/>
      <c r="K112" s="81"/>
    </row>
    <row r="113" spans="1:11" x14ac:dyDescent="0.25">
      <c r="A113" s="41"/>
      <c r="B113" s="33" t="s">
        <v>80</v>
      </c>
      <c r="C113" s="29">
        <v>1175.7</v>
      </c>
      <c r="D113" s="29">
        <v>573.42999999999995</v>
      </c>
      <c r="E113" s="29">
        <v>573.42999999999995</v>
      </c>
      <c r="F113" s="71">
        <f t="shared" si="45"/>
        <v>0.48773496640299391</v>
      </c>
      <c r="G113" s="81"/>
      <c r="H113" s="81"/>
      <c r="I113" s="81"/>
      <c r="J113" s="81"/>
      <c r="K113" s="81"/>
    </row>
    <row r="114" spans="1:11" x14ac:dyDescent="0.25">
      <c r="A114" s="41"/>
      <c r="B114" s="31" t="s">
        <v>34</v>
      </c>
      <c r="C114" s="29">
        <v>18467.8</v>
      </c>
      <c r="D114" s="29">
        <v>5529.17</v>
      </c>
      <c r="E114" s="29">
        <v>5529.17</v>
      </c>
      <c r="F114" s="71">
        <f t="shared" si="45"/>
        <v>0.29939516347372186</v>
      </c>
      <c r="G114" s="81"/>
      <c r="H114" s="81"/>
      <c r="I114" s="81"/>
      <c r="J114" s="81"/>
      <c r="K114" s="81"/>
    </row>
    <row r="115" spans="1:11" ht="79.5" customHeight="1" x14ac:dyDescent="0.25">
      <c r="A115" s="37" t="s">
        <v>89</v>
      </c>
      <c r="B115" s="40" t="s">
        <v>167</v>
      </c>
      <c r="C115" s="28">
        <v>30968</v>
      </c>
      <c r="D115" s="28">
        <v>0</v>
      </c>
      <c r="E115" s="28">
        <v>0</v>
      </c>
      <c r="F115" s="72">
        <f t="shared" si="45"/>
        <v>0</v>
      </c>
      <c r="G115" s="81"/>
      <c r="H115" s="81"/>
      <c r="I115" s="81"/>
      <c r="J115" s="81"/>
      <c r="K115" s="81"/>
    </row>
    <row r="116" spans="1:11" x14ac:dyDescent="0.25">
      <c r="A116" s="37" t="s">
        <v>90</v>
      </c>
      <c r="B116" s="38" t="s">
        <v>91</v>
      </c>
      <c r="C116" s="28">
        <f>C117+C118</f>
        <v>801.01</v>
      </c>
      <c r="D116" s="28">
        <f t="shared" ref="D116:E116" si="46">D117+D118</f>
        <v>801.01</v>
      </c>
      <c r="E116" s="28">
        <f t="shared" si="46"/>
        <v>801.01</v>
      </c>
      <c r="F116" s="72">
        <f t="shared" si="45"/>
        <v>1</v>
      </c>
      <c r="G116" s="81"/>
      <c r="H116" s="81"/>
      <c r="I116" s="81"/>
      <c r="J116" s="81"/>
      <c r="K116" s="81"/>
    </row>
    <row r="117" spans="1:11" x14ac:dyDescent="0.25">
      <c r="A117" s="41"/>
      <c r="B117" s="25" t="s">
        <v>4</v>
      </c>
      <c r="C117" s="29">
        <v>8.01</v>
      </c>
      <c r="D117" s="29">
        <v>8.01</v>
      </c>
      <c r="E117" s="29">
        <v>8.01</v>
      </c>
      <c r="F117" s="71">
        <f t="shared" si="45"/>
        <v>1</v>
      </c>
      <c r="G117" s="81"/>
      <c r="H117" s="81"/>
      <c r="I117" s="81"/>
      <c r="J117" s="81"/>
      <c r="K117" s="81"/>
    </row>
    <row r="118" spans="1:11" x14ac:dyDescent="0.25">
      <c r="A118" s="41"/>
      <c r="B118" s="25" t="s">
        <v>5</v>
      </c>
      <c r="C118" s="29">
        <v>793</v>
      </c>
      <c r="D118" s="29">
        <v>793</v>
      </c>
      <c r="E118" s="29">
        <v>793</v>
      </c>
      <c r="F118" s="71">
        <f t="shared" si="45"/>
        <v>1</v>
      </c>
      <c r="G118" s="81"/>
      <c r="H118" s="81"/>
      <c r="I118" s="81"/>
      <c r="J118" s="81"/>
      <c r="K118" s="81"/>
    </row>
    <row r="119" spans="1:11" ht="28.5" x14ac:dyDescent="0.25">
      <c r="A119" s="55" t="s">
        <v>92</v>
      </c>
      <c r="B119" s="13" t="s">
        <v>93</v>
      </c>
      <c r="C119" s="34">
        <f>C120+C121</f>
        <v>410102.7</v>
      </c>
      <c r="D119" s="34">
        <f t="shared" ref="D119:E119" si="47">D120+D121</f>
        <v>96970.5</v>
      </c>
      <c r="E119" s="34">
        <f t="shared" si="47"/>
        <v>96970.5</v>
      </c>
      <c r="F119" s="77">
        <f t="shared" si="45"/>
        <v>0.23645418574420504</v>
      </c>
      <c r="G119" s="81"/>
      <c r="H119" s="81"/>
      <c r="I119" s="81"/>
      <c r="J119" s="81"/>
      <c r="K119" s="81"/>
    </row>
    <row r="120" spans="1:11" x14ac:dyDescent="0.25">
      <c r="A120" s="56"/>
      <c r="B120" s="17" t="s">
        <v>4</v>
      </c>
      <c r="C120" s="36">
        <f>C123+C126+C128+C129</f>
        <v>102060.7</v>
      </c>
      <c r="D120" s="36">
        <f t="shared" ref="D120:E120" si="48">D123+D126+D128+D129</f>
        <v>45946.6</v>
      </c>
      <c r="E120" s="36">
        <f t="shared" si="48"/>
        <v>45946.6</v>
      </c>
      <c r="F120" s="78">
        <f t="shared" si="45"/>
        <v>0.45018895617999877</v>
      </c>
      <c r="G120" s="81"/>
      <c r="H120" s="81"/>
      <c r="I120" s="81"/>
      <c r="J120" s="81"/>
      <c r="K120" s="81"/>
    </row>
    <row r="121" spans="1:11" x14ac:dyDescent="0.25">
      <c r="A121" s="56"/>
      <c r="B121" s="17" t="s">
        <v>5</v>
      </c>
      <c r="C121" s="36">
        <f>C124+C127</f>
        <v>308042</v>
      </c>
      <c r="D121" s="36">
        <f t="shared" ref="D121:E121" si="49">D124+D127</f>
        <v>51023.9</v>
      </c>
      <c r="E121" s="36">
        <f t="shared" si="49"/>
        <v>51023.9</v>
      </c>
      <c r="F121" s="78">
        <f t="shared" si="45"/>
        <v>0.16563942579258673</v>
      </c>
      <c r="G121" s="81"/>
      <c r="H121" s="81"/>
      <c r="I121" s="81"/>
      <c r="J121" s="81"/>
      <c r="K121" s="81"/>
    </row>
    <row r="122" spans="1:11" ht="30" x14ac:dyDescent="0.25">
      <c r="A122" s="42" t="s">
        <v>94</v>
      </c>
      <c r="B122" s="57" t="s">
        <v>95</v>
      </c>
      <c r="C122" s="28">
        <f>C123+C124</f>
        <v>116282.2</v>
      </c>
      <c r="D122" s="28">
        <f t="shared" ref="D122:E122" si="50">D123+D124</f>
        <v>72178</v>
      </c>
      <c r="E122" s="28">
        <f t="shared" si="50"/>
        <v>72178</v>
      </c>
      <c r="F122" s="73">
        <f>D122/C122</f>
        <v>0.62071409037668712</v>
      </c>
      <c r="G122" s="81"/>
      <c r="H122" s="81"/>
      <c r="I122" s="81"/>
      <c r="J122" s="81"/>
      <c r="K122" s="81"/>
    </row>
    <row r="123" spans="1:11" x14ac:dyDescent="0.25">
      <c r="A123" s="42"/>
      <c r="B123" s="25" t="s">
        <v>4</v>
      </c>
      <c r="C123" s="28">
        <v>3737.2</v>
      </c>
      <c r="D123" s="28">
        <v>21154.1</v>
      </c>
      <c r="E123" s="28">
        <v>21154.1</v>
      </c>
      <c r="F123" s="73">
        <f t="shared" ref="F123:F133" si="51">D123/C123</f>
        <v>5.6604142138499407</v>
      </c>
      <c r="G123" s="81"/>
      <c r="H123" s="81"/>
      <c r="I123" s="81"/>
      <c r="J123" s="81"/>
      <c r="K123" s="81"/>
    </row>
    <row r="124" spans="1:11" x14ac:dyDescent="0.25">
      <c r="A124" s="42"/>
      <c r="B124" s="25" t="s">
        <v>5</v>
      </c>
      <c r="C124" s="28">
        <v>112545</v>
      </c>
      <c r="D124" s="28">
        <v>51023.9</v>
      </c>
      <c r="E124" s="28">
        <v>51023.9</v>
      </c>
      <c r="F124" s="73">
        <f t="shared" si="51"/>
        <v>0.45336443200497578</v>
      </c>
      <c r="G124" s="81"/>
      <c r="H124" s="81"/>
      <c r="I124" s="81"/>
      <c r="J124" s="81"/>
      <c r="K124" s="81"/>
    </row>
    <row r="125" spans="1:11" ht="18.75" customHeight="1" x14ac:dyDescent="0.25">
      <c r="A125" s="37" t="s">
        <v>96</v>
      </c>
      <c r="B125" s="57" t="s">
        <v>97</v>
      </c>
      <c r="C125" s="28">
        <f>C126+C127</f>
        <v>285497</v>
      </c>
      <c r="D125" s="28">
        <f t="shared" ref="D125:E125" si="52">D126+D127</f>
        <v>24792.5</v>
      </c>
      <c r="E125" s="28">
        <f t="shared" si="52"/>
        <v>24792.5</v>
      </c>
      <c r="F125" s="73">
        <f t="shared" si="51"/>
        <v>8.6839791661558613E-2</v>
      </c>
      <c r="G125" s="81"/>
      <c r="H125" s="81"/>
      <c r="I125" s="81"/>
      <c r="J125" s="81"/>
      <c r="K125" s="81"/>
    </row>
    <row r="126" spans="1:11" x14ac:dyDescent="0.25">
      <c r="A126" s="41"/>
      <c r="B126" s="25" t="s">
        <v>4</v>
      </c>
      <c r="C126" s="46">
        <v>90000</v>
      </c>
      <c r="D126" s="46">
        <v>24792.5</v>
      </c>
      <c r="E126" s="46">
        <v>24792.5</v>
      </c>
      <c r="F126" s="76">
        <f t="shared" si="51"/>
        <v>0.27547222222222223</v>
      </c>
      <c r="G126" s="81"/>
      <c r="H126" s="81"/>
      <c r="I126" s="81"/>
      <c r="J126" s="81"/>
      <c r="K126" s="81"/>
    </row>
    <row r="127" spans="1:11" x14ac:dyDescent="0.25">
      <c r="A127" s="41"/>
      <c r="B127" s="25" t="s">
        <v>5</v>
      </c>
      <c r="C127" s="46">
        <v>195497</v>
      </c>
      <c r="D127" s="46">
        <v>0</v>
      </c>
      <c r="E127" s="46">
        <v>0</v>
      </c>
      <c r="F127" s="76">
        <f t="shared" si="51"/>
        <v>0</v>
      </c>
      <c r="G127" s="81"/>
      <c r="H127" s="81"/>
      <c r="I127" s="81"/>
      <c r="J127" s="81"/>
      <c r="K127" s="81"/>
    </row>
    <row r="128" spans="1:11" ht="45" x14ac:dyDescent="0.25">
      <c r="A128" s="42" t="s">
        <v>98</v>
      </c>
      <c r="B128" s="57" t="s">
        <v>168</v>
      </c>
      <c r="C128" s="28">
        <v>5000</v>
      </c>
      <c r="D128" s="28">
        <v>0</v>
      </c>
      <c r="E128" s="28">
        <v>0</v>
      </c>
      <c r="F128" s="73">
        <f t="shared" si="51"/>
        <v>0</v>
      </c>
      <c r="G128" s="81"/>
      <c r="H128" s="81"/>
      <c r="I128" s="81"/>
      <c r="J128" s="81"/>
      <c r="K128" s="81"/>
    </row>
    <row r="129" spans="1:11" ht="31.5" customHeight="1" x14ac:dyDescent="0.25">
      <c r="A129" s="42" t="s">
        <v>99</v>
      </c>
      <c r="B129" s="57" t="s">
        <v>169</v>
      </c>
      <c r="C129" s="28">
        <v>3323.5</v>
      </c>
      <c r="D129" s="28">
        <v>0</v>
      </c>
      <c r="E129" s="28">
        <v>0</v>
      </c>
      <c r="F129" s="73">
        <f t="shared" si="51"/>
        <v>0</v>
      </c>
      <c r="G129" s="81"/>
      <c r="H129" s="81"/>
      <c r="I129" s="81"/>
      <c r="J129" s="81"/>
      <c r="K129" s="81"/>
    </row>
    <row r="130" spans="1:11" ht="28.5" x14ac:dyDescent="0.25">
      <c r="A130" s="12" t="s">
        <v>100</v>
      </c>
      <c r="B130" s="49" t="s">
        <v>101</v>
      </c>
      <c r="C130" s="34">
        <f>C131+C132+C133</f>
        <v>652917.20000000007</v>
      </c>
      <c r="D130" s="34">
        <f t="shared" ref="D130:E130" si="53">D131+D132+D133</f>
        <v>97079.299999999988</v>
      </c>
      <c r="E130" s="34">
        <f t="shared" si="53"/>
        <v>97079.299999999988</v>
      </c>
      <c r="F130" s="77">
        <f t="shared" si="51"/>
        <v>0.14868546884658573</v>
      </c>
      <c r="G130" s="81"/>
      <c r="H130" s="81"/>
      <c r="I130" s="81"/>
      <c r="J130" s="81"/>
      <c r="K130" s="81"/>
    </row>
    <row r="131" spans="1:11" x14ac:dyDescent="0.25">
      <c r="A131" s="16"/>
      <c r="B131" s="17" t="s">
        <v>4</v>
      </c>
      <c r="C131" s="36">
        <f>C135+C138+C141</f>
        <v>467026.5</v>
      </c>
      <c r="D131" s="36">
        <f t="shared" ref="D131:E132" si="54">D135+D138+D141</f>
        <v>96826.9</v>
      </c>
      <c r="E131" s="36">
        <f t="shared" si="54"/>
        <v>96826.9</v>
      </c>
      <c r="F131" s="78">
        <f t="shared" si="51"/>
        <v>0.20732635086017601</v>
      </c>
      <c r="G131" s="81"/>
      <c r="H131" s="81"/>
      <c r="I131" s="81"/>
      <c r="J131" s="81"/>
      <c r="K131" s="81"/>
    </row>
    <row r="132" spans="1:11" x14ac:dyDescent="0.25">
      <c r="A132" s="16"/>
      <c r="B132" s="17" t="s">
        <v>5</v>
      </c>
      <c r="C132" s="36">
        <f>C136+C139+C142</f>
        <v>95652.300000000017</v>
      </c>
      <c r="D132" s="36">
        <f t="shared" si="54"/>
        <v>252.4</v>
      </c>
      <c r="E132" s="36">
        <f t="shared" si="54"/>
        <v>252.4</v>
      </c>
      <c r="F132" s="78">
        <f t="shared" si="51"/>
        <v>2.6387237944095433E-3</v>
      </c>
      <c r="G132" s="81"/>
      <c r="H132" s="81"/>
      <c r="I132" s="81"/>
      <c r="J132" s="81"/>
      <c r="K132" s="81"/>
    </row>
    <row r="133" spans="1:11" x14ac:dyDescent="0.25">
      <c r="A133" s="16"/>
      <c r="B133" s="43" t="s">
        <v>34</v>
      </c>
      <c r="C133" s="48">
        <f>C143</f>
        <v>90238.399999999994</v>
      </c>
      <c r="D133" s="48">
        <f t="shared" ref="D133:E133" si="55">D143</f>
        <v>0</v>
      </c>
      <c r="E133" s="48">
        <f t="shared" si="55"/>
        <v>0</v>
      </c>
      <c r="F133" s="78">
        <f t="shared" si="51"/>
        <v>0</v>
      </c>
      <c r="G133" s="81"/>
      <c r="H133" s="81"/>
      <c r="I133" s="81"/>
      <c r="J133" s="81"/>
      <c r="K133" s="81"/>
    </row>
    <row r="134" spans="1:11" x14ac:dyDescent="0.25">
      <c r="A134" s="44" t="s">
        <v>102</v>
      </c>
      <c r="B134" s="38" t="s">
        <v>103</v>
      </c>
      <c r="C134" s="32">
        <f>C135+C136</f>
        <v>273408.8</v>
      </c>
      <c r="D134" s="32">
        <f t="shared" ref="D134:E134" si="56">D135+D136</f>
        <v>3195</v>
      </c>
      <c r="E134" s="32">
        <f t="shared" si="56"/>
        <v>3195</v>
      </c>
      <c r="F134" s="54">
        <f>D134/C134</f>
        <v>1.1685797969926352E-2</v>
      </c>
      <c r="G134" s="81"/>
      <c r="H134" s="81"/>
      <c r="I134" s="81"/>
      <c r="J134" s="81"/>
      <c r="K134" s="81"/>
    </row>
    <row r="135" spans="1:11" x14ac:dyDescent="0.25">
      <c r="A135" s="58"/>
      <c r="B135" s="25" t="s">
        <v>4</v>
      </c>
      <c r="C135" s="45">
        <v>228710.5</v>
      </c>
      <c r="D135" s="45">
        <v>3195</v>
      </c>
      <c r="E135" s="45">
        <v>3195</v>
      </c>
      <c r="F135" s="79">
        <f>D135/C135</f>
        <v>1.3969625356072414E-2</v>
      </c>
      <c r="G135" s="81"/>
      <c r="H135" s="81"/>
      <c r="I135" s="81"/>
      <c r="J135" s="81"/>
      <c r="K135" s="81"/>
    </row>
    <row r="136" spans="1:11" x14ac:dyDescent="0.25">
      <c r="A136" s="58"/>
      <c r="B136" s="25" t="s">
        <v>5</v>
      </c>
      <c r="C136" s="45">
        <v>44698.3</v>
      </c>
      <c r="D136" s="46">
        <v>0</v>
      </c>
      <c r="E136" s="46">
        <v>0</v>
      </c>
      <c r="F136" s="79">
        <f t="shared" ref="F136:F155" si="57">D136/C136</f>
        <v>0</v>
      </c>
      <c r="G136" s="81"/>
      <c r="H136" s="81"/>
      <c r="I136" s="81"/>
      <c r="J136" s="81"/>
      <c r="K136" s="81"/>
    </row>
    <row r="137" spans="1:11" ht="30" x14ac:dyDescent="0.25">
      <c r="A137" s="44" t="s">
        <v>104</v>
      </c>
      <c r="B137" s="38" t="s">
        <v>105</v>
      </c>
      <c r="C137" s="28">
        <f>C138+C139</f>
        <v>254918.39999999999</v>
      </c>
      <c r="D137" s="28">
        <f t="shared" ref="D137:E137" si="58">D138+D139</f>
        <v>84589.299999999988</v>
      </c>
      <c r="E137" s="28">
        <f t="shared" si="58"/>
        <v>84589.299999999988</v>
      </c>
      <c r="F137" s="54">
        <f t="shared" si="57"/>
        <v>0.331828930355753</v>
      </c>
      <c r="G137" s="81"/>
      <c r="H137" s="81"/>
      <c r="I137" s="81"/>
      <c r="J137" s="81"/>
      <c r="K137" s="81"/>
    </row>
    <row r="138" spans="1:11" x14ac:dyDescent="0.25">
      <c r="A138" s="58"/>
      <c r="B138" s="25" t="s">
        <v>4</v>
      </c>
      <c r="C138" s="46">
        <v>208807</v>
      </c>
      <c r="D138" s="46">
        <v>84336.9</v>
      </c>
      <c r="E138" s="46">
        <v>84336.9</v>
      </c>
      <c r="F138" s="79">
        <f t="shared" si="57"/>
        <v>0.40389881565273195</v>
      </c>
      <c r="G138" s="81"/>
      <c r="H138" s="81"/>
      <c r="I138" s="81"/>
      <c r="J138" s="81"/>
      <c r="K138" s="81"/>
    </row>
    <row r="139" spans="1:11" x14ac:dyDescent="0.25">
      <c r="A139" s="58"/>
      <c r="B139" s="25" t="s">
        <v>5</v>
      </c>
      <c r="C139" s="45">
        <v>46111.4</v>
      </c>
      <c r="D139" s="45">
        <v>252.4</v>
      </c>
      <c r="E139" s="45">
        <v>252.4</v>
      </c>
      <c r="F139" s="79">
        <f t="shared" si="57"/>
        <v>5.4737006466947435E-3</v>
      </c>
      <c r="G139" s="81"/>
      <c r="H139" s="81"/>
      <c r="I139" s="81"/>
      <c r="J139" s="81"/>
      <c r="K139" s="81"/>
    </row>
    <row r="140" spans="1:11" ht="60" customHeight="1" x14ac:dyDescent="0.25">
      <c r="A140" s="44" t="s">
        <v>106</v>
      </c>
      <c r="B140" s="38" t="s">
        <v>107</v>
      </c>
      <c r="C140" s="28">
        <f>C141+C142+C143</f>
        <v>124590</v>
      </c>
      <c r="D140" s="28">
        <f t="shared" ref="D140:E140" si="59">D141+D142+D143</f>
        <v>9295</v>
      </c>
      <c r="E140" s="28">
        <f t="shared" si="59"/>
        <v>9295</v>
      </c>
      <c r="F140" s="54">
        <f t="shared" si="57"/>
        <v>7.4604703427241348E-2</v>
      </c>
      <c r="G140" s="81"/>
      <c r="H140" s="81"/>
      <c r="I140" s="81"/>
      <c r="J140" s="81"/>
      <c r="K140" s="81"/>
    </row>
    <row r="141" spans="1:11" x14ac:dyDescent="0.25">
      <c r="A141" s="58"/>
      <c r="B141" s="25" t="s">
        <v>4</v>
      </c>
      <c r="C141" s="46">
        <v>29509</v>
      </c>
      <c r="D141" s="46">
        <v>9295</v>
      </c>
      <c r="E141" s="46">
        <v>9295</v>
      </c>
      <c r="F141" s="79">
        <f t="shared" si="57"/>
        <v>0.31498864753126166</v>
      </c>
      <c r="G141" s="81"/>
      <c r="H141" s="81"/>
      <c r="I141" s="81"/>
      <c r="J141" s="81"/>
      <c r="K141" s="81"/>
    </row>
    <row r="142" spans="1:11" x14ac:dyDescent="0.25">
      <c r="A142" s="58"/>
      <c r="B142" s="25" t="s">
        <v>5</v>
      </c>
      <c r="C142" s="46">
        <v>4842.6000000000004</v>
      </c>
      <c r="D142" s="46">
        <v>0</v>
      </c>
      <c r="E142" s="46">
        <v>0</v>
      </c>
      <c r="F142" s="79">
        <f t="shared" si="57"/>
        <v>0</v>
      </c>
      <c r="G142" s="81"/>
      <c r="H142" s="81"/>
      <c r="I142" s="81"/>
      <c r="J142" s="81"/>
      <c r="K142" s="81"/>
    </row>
    <row r="143" spans="1:11" x14ac:dyDescent="0.25">
      <c r="A143" s="58"/>
      <c r="B143" s="31" t="s">
        <v>34</v>
      </c>
      <c r="C143" s="46">
        <v>90238.399999999994</v>
      </c>
      <c r="D143" s="46">
        <v>0</v>
      </c>
      <c r="E143" s="46">
        <v>0</v>
      </c>
      <c r="F143" s="79">
        <f t="shared" si="57"/>
        <v>0</v>
      </c>
      <c r="G143" s="81"/>
      <c r="H143" s="81"/>
      <c r="I143" s="81"/>
      <c r="J143" s="81"/>
      <c r="K143" s="81"/>
    </row>
    <row r="144" spans="1:11" ht="28.5" x14ac:dyDescent="0.25">
      <c r="A144" s="12" t="s">
        <v>108</v>
      </c>
      <c r="B144" s="13" t="s">
        <v>109</v>
      </c>
      <c r="C144" s="34">
        <f>C145+C146</f>
        <v>311060.56299999997</v>
      </c>
      <c r="D144" s="34">
        <f t="shared" ref="D144:E144" si="60">D145+D146</f>
        <v>121789.85</v>
      </c>
      <c r="E144" s="34">
        <f t="shared" si="60"/>
        <v>121789.85</v>
      </c>
      <c r="F144" s="74">
        <f t="shared" si="57"/>
        <v>0.39153098941700309</v>
      </c>
      <c r="G144" s="81"/>
      <c r="H144" s="81"/>
      <c r="I144" s="81"/>
      <c r="J144" s="81"/>
      <c r="K144" s="81"/>
    </row>
    <row r="145" spans="1:11" x14ac:dyDescent="0.25">
      <c r="A145" s="16"/>
      <c r="B145" s="17" t="s">
        <v>4</v>
      </c>
      <c r="C145" s="36">
        <f>C147+C150+C153+C155</f>
        <v>301438.56299999997</v>
      </c>
      <c r="D145" s="36">
        <f t="shared" ref="D145:E145" si="61">D147+D150+D153+D155</f>
        <v>118669.79000000001</v>
      </c>
      <c r="E145" s="36">
        <f t="shared" si="61"/>
        <v>118669.79000000001</v>
      </c>
      <c r="F145" s="52">
        <f t="shared" si="57"/>
        <v>0.39367819703944124</v>
      </c>
      <c r="G145" s="81"/>
      <c r="H145" s="81"/>
      <c r="I145" s="81"/>
      <c r="J145" s="81"/>
      <c r="K145" s="81"/>
    </row>
    <row r="146" spans="1:11" x14ac:dyDescent="0.25">
      <c r="A146" s="16"/>
      <c r="B146" s="17" t="s">
        <v>5</v>
      </c>
      <c r="C146" s="36">
        <f>C151+C154</f>
        <v>9622</v>
      </c>
      <c r="D146" s="36">
        <f t="shared" ref="D146:E146" si="62">D151+D154</f>
        <v>3120.06</v>
      </c>
      <c r="E146" s="36">
        <f t="shared" si="62"/>
        <v>3120.06</v>
      </c>
      <c r="F146" s="52">
        <f t="shared" si="57"/>
        <v>0.32426314695489505</v>
      </c>
      <c r="G146" s="81"/>
      <c r="H146" s="81"/>
      <c r="I146" s="81"/>
      <c r="J146" s="81"/>
      <c r="K146" s="81"/>
    </row>
    <row r="147" spans="1:11" ht="48" customHeight="1" x14ac:dyDescent="0.25">
      <c r="A147" s="44" t="s">
        <v>110</v>
      </c>
      <c r="B147" s="38" t="s">
        <v>170</v>
      </c>
      <c r="C147" s="28">
        <v>15742.503000000001</v>
      </c>
      <c r="D147" s="28">
        <v>7149.4</v>
      </c>
      <c r="E147" s="28">
        <v>7149.4</v>
      </c>
      <c r="F147" s="52">
        <f t="shared" si="57"/>
        <v>0.45414633238437363</v>
      </c>
      <c r="G147" s="81"/>
      <c r="H147" s="81"/>
      <c r="I147" s="81"/>
      <c r="J147" s="81"/>
      <c r="K147" s="81"/>
    </row>
    <row r="148" spans="1:11" ht="32.25" customHeight="1" x14ac:dyDescent="0.25">
      <c r="A148" s="44" t="s">
        <v>111</v>
      </c>
      <c r="B148" s="38" t="s">
        <v>112</v>
      </c>
      <c r="C148" s="32">
        <v>0</v>
      </c>
      <c r="D148" s="32">
        <v>0</v>
      </c>
      <c r="E148" s="32">
        <v>0</v>
      </c>
      <c r="F148" s="52">
        <v>0</v>
      </c>
      <c r="G148" s="81"/>
      <c r="H148" s="81"/>
      <c r="I148" s="81"/>
      <c r="J148" s="81"/>
      <c r="K148" s="81"/>
    </row>
    <row r="149" spans="1:11" ht="30" x14ac:dyDescent="0.25">
      <c r="A149" s="44" t="s">
        <v>113</v>
      </c>
      <c r="B149" s="38" t="s">
        <v>114</v>
      </c>
      <c r="C149" s="28">
        <f>C150+C151</f>
        <v>13387.4</v>
      </c>
      <c r="D149" s="28">
        <f t="shared" ref="D149:E149" si="63">D150+D151</f>
        <v>2982.26</v>
      </c>
      <c r="E149" s="28">
        <f t="shared" si="63"/>
        <v>2982.26</v>
      </c>
      <c r="F149" s="52">
        <f t="shared" si="57"/>
        <v>0.22276618312741833</v>
      </c>
      <c r="G149" s="81"/>
      <c r="H149" s="81"/>
      <c r="I149" s="81"/>
      <c r="J149" s="81"/>
      <c r="K149" s="81"/>
    </row>
    <row r="150" spans="1:11" x14ac:dyDescent="0.25">
      <c r="A150" s="58"/>
      <c r="B150" s="25" t="s">
        <v>4</v>
      </c>
      <c r="C150" s="46">
        <v>7529.4</v>
      </c>
      <c r="D150" s="46">
        <v>669.8</v>
      </c>
      <c r="E150" s="46">
        <v>669.8</v>
      </c>
      <c r="F150" s="79">
        <f t="shared" si="57"/>
        <v>8.8957951496799206E-2</v>
      </c>
      <c r="G150" s="81"/>
      <c r="H150" s="81"/>
      <c r="I150" s="81"/>
      <c r="J150" s="81"/>
      <c r="K150" s="81"/>
    </row>
    <row r="151" spans="1:11" x14ac:dyDescent="0.25">
      <c r="A151" s="58"/>
      <c r="B151" s="25" t="s">
        <v>5</v>
      </c>
      <c r="C151" s="46">
        <v>5858</v>
      </c>
      <c r="D151" s="46">
        <v>2312.46</v>
      </c>
      <c r="E151" s="46">
        <v>2312.46</v>
      </c>
      <c r="F151" s="80">
        <f t="shared" si="57"/>
        <v>0.39475247524752477</v>
      </c>
      <c r="G151" s="81"/>
      <c r="H151" s="81"/>
      <c r="I151" s="81"/>
      <c r="J151" s="81"/>
      <c r="K151" s="81"/>
    </row>
    <row r="152" spans="1:11" ht="59.25" customHeight="1" x14ac:dyDescent="0.25">
      <c r="A152" s="44" t="s">
        <v>115</v>
      </c>
      <c r="B152" s="38" t="s">
        <v>116</v>
      </c>
      <c r="C152" s="28">
        <f>C153+C154</f>
        <v>5363.6</v>
      </c>
      <c r="D152" s="28">
        <f t="shared" ref="D152:E152" si="64">D153+D154</f>
        <v>1098.7</v>
      </c>
      <c r="E152" s="28">
        <f t="shared" si="64"/>
        <v>1098.7</v>
      </c>
      <c r="F152" s="52">
        <f t="shared" si="57"/>
        <v>0.20484376165262136</v>
      </c>
      <c r="G152" s="81"/>
      <c r="H152" s="81"/>
      <c r="I152" s="81"/>
      <c r="J152" s="81"/>
      <c r="K152" s="81"/>
    </row>
    <row r="153" spans="1:11" x14ac:dyDescent="0.25">
      <c r="A153" s="58"/>
      <c r="B153" s="25" t="s">
        <v>4</v>
      </c>
      <c r="C153" s="46">
        <v>1599.6</v>
      </c>
      <c r="D153" s="46">
        <v>291.10000000000002</v>
      </c>
      <c r="E153" s="46">
        <v>291.10000000000002</v>
      </c>
      <c r="F153" s="79">
        <f t="shared" si="57"/>
        <v>0.18198299574893725</v>
      </c>
      <c r="G153" s="81"/>
      <c r="H153" s="81"/>
      <c r="I153" s="81"/>
      <c r="J153" s="81"/>
      <c r="K153" s="81"/>
    </row>
    <row r="154" spans="1:11" x14ac:dyDescent="0.25">
      <c r="A154" s="58"/>
      <c r="B154" s="25" t="s">
        <v>5</v>
      </c>
      <c r="C154" s="46">
        <v>3764</v>
      </c>
      <c r="D154" s="46">
        <v>807.6</v>
      </c>
      <c r="E154" s="46">
        <v>807.6</v>
      </c>
      <c r="F154" s="79">
        <f t="shared" si="57"/>
        <v>0.21455897980871413</v>
      </c>
      <c r="G154" s="81"/>
      <c r="H154" s="81"/>
      <c r="I154" s="81"/>
      <c r="J154" s="81"/>
      <c r="K154" s="81"/>
    </row>
    <row r="155" spans="1:11" ht="33" customHeight="1" x14ac:dyDescent="0.25">
      <c r="A155" s="44" t="s">
        <v>117</v>
      </c>
      <c r="B155" s="38" t="s">
        <v>171</v>
      </c>
      <c r="C155" s="28">
        <v>276567.06</v>
      </c>
      <c r="D155" s="28">
        <v>110559.49</v>
      </c>
      <c r="E155" s="28">
        <v>110559.49</v>
      </c>
      <c r="F155" s="52">
        <f t="shared" si="57"/>
        <v>0.39975653644363868</v>
      </c>
      <c r="G155" s="81"/>
      <c r="H155" s="81"/>
      <c r="I155" s="81"/>
      <c r="J155" s="81"/>
      <c r="K155" s="81"/>
    </row>
    <row r="156" spans="1:11" ht="28.5" x14ac:dyDescent="0.25">
      <c r="A156" s="55" t="s">
        <v>118</v>
      </c>
      <c r="B156" s="49" t="s">
        <v>119</v>
      </c>
      <c r="C156" s="34">
        <f>C157+C158+C159</f>
        <v>538623.30000000005</v>
      </c>
      <c r="D156" s="34">
        <f t="shared" ref="D156:E156" si="65">D157+D158+D159</f>
        <v>1027.51</v>
      </c>
      <c r="E156" s="34">
        <f t="shared" si="65"/>
        <v>1027.51</v>
      </c>
      <c r="F156" s="74">
        <f>D156/C156</f>
        <v>1.9076597688959982E-3</v>
      </c>
      <c r="G156" s="81"/>
      <c r="H156" s="81"/>
      <c r="I156" s="81"/>
      <c r="J156" s="81"/>
      <c r="K156" s="81"/>
    </row>
    <row r="157" spans="1:11" x14ac:dyDescent="0.25">
      <c r="A157" s="56"/>
      <c r="B157" s="17" t="s">
        <v>4</v>
      </c>
      <c r="C157" s="36">
        <v>31975</v>
      </c>
      <c r="D157" s="36">
        <v>1027.51</v>
      </c>
      <c r="E157" s="36">
        <v>1027.51</v>
      </c>
      <c r="F157" s="52">
        <f t="shared" ref="F157:F159" si="66">D157/C157</f>
        <v>3.2134792806880377E-2</v>
      </c>
      <c r="G157" s="81"/>
      <c r="H157" s="81"/>
      <c r="I157" s="81"/>
      <c r="J157" s="81"/>
      <c r="K157" s="81"/>
    </row>
    <row r="158" spans="1:11" x14ac:dyDescent="0.25">
      <c r="A158" s="56"/>
      <c r="B158" s="17" t="s">
        <v>5</v>
      </c>
      <c r="C158" s="36">
        <v>233058.2</v>
      </c>
      <c r="D158" s="36">
        <v>0</v>
      </c>
      <c r="E158" s="36">
        <v>0</v>
      </c>
      <c r="F158" s="52">
        <f t="shared" si="66"/>
        <v>0</v>
      </c>
      <c r="G158" s="81"/>
      <c r="H158" s="81"/>
      <c r="I158" s="81"/>
      <c r="J158" s="81"/>
      <c r="K158" s="81"/>
    </row>
    <row r="159" spans="1:11" x14ac:dyDescent="0.25">
      <c r="A159" s="56"/>
      <c r="B159" s="53" t="s">
        <v>80</v>
      </c>
      <c r="C159" s="36">
        <v>273590.09999999998</v>
      </c>
      <c r="D159" s="36">
        <v>0</v>
      </c>
      <c r="E159" s="36">
        <v>0</v>
      </c>
      <c r="F159" s="52">
        <f t="shared" si="66"/>
        <v>0</v>
      </c>
      <c r="G159" s="81"/>
      <c r="H159" s="81"/>
      <c r="I159" s="81"/>
      <c r="J159" s="81"/>
      <c r="K159" s="81"/>
    </row>
    <row r="160" spans="1:11" ht="46.5" customHeight="1" x14ac:dyDescent="0.25">
      <c r="A160" s="12" t="s">
        <v>120</v>
      </c>
      <c r="B160" s="13" t="s">
        <v>172</v>
      </c>
      <c r="C160" s="34">
        <v>14500</v>
      </c>
      <c r="D160" s="34">
        <v>637.36</v>
      </c>
      <c r="E160" s="34">
        <v>1088.19</v>
      </c>
      <c r="F160" s="74">
        <f>D160/C160</f>
        <v>4.3955862068965519E-2</v>
      </c>
      <c r="G160" s="81"/>
      <c r="H160" s="81"/>
      <c r="I160" s="81"/>
      <c r="J160" s="81"/>
      <c r="K160" s="81"/>
    </row>
    <row r="161" spans="1:11" ht="44.25" customHeight="1" x14ac:dyDescent="0.25">
      <c r="A161" s="55" t="s">
        <v>121</v>
      </c>
      <c r="B161" s="13" t="s">
        <v>122</v>
      </c>
      <c r="C161" s="34">
        <f>C162+C163</f>
        <v>17585.8</v>
      </c>
      <c r="D161" s="34">
        <f t="shared" ref="D161:E161" si="67">D162+D163</f>
        <v>6573.0599999999995</v>
      </c>
      <c r="E161" s="34">
        <f t="shared" si="67"/>
        <v>6525.48</v>
      </c>
      <c r="F161" s="74">
        <f>D161/C161</f>
        <v>0.37377088332632008</v>
      </c>
      <c r="G161" s="81"/>
      <c r="H161" s="81"/>
      <c r="I161" s="81"/>
      <c r="J161" s="81"/>
      <c r="K161" s="81"/>
    </row>
    <row r="162" spans="1:11" x14ac:dyDescent="0.25">
      <c r="A162" s="56"/>
      <c r="B162" s="17" t="s">
        <v>4</v>
      </c>
      <c r="C162" s="36">
        <f>C165+C167</f>
        <v>16385.8</v>
      </c>
      <c r="D162" s="36">
        <f t="shared" ref="D162:E162" si="68">D165+D167</f>
        <v>5523.0599999999995</v>
      </c>
      <c r="E162" s="36">
        <f t="shared" si="68"/>
        <v>5475.48</v>
      </c>
      <c r="F162" s="52">
        <f>D162/C162</f>
        <v>0.33706379914316054</v>
      </c>
      <c r="G162" s="81"/>
      <c r="H162" s="81"/>
      <c r="I162" s="81"/>
      <c r="J162" s="81"/>
      <c r="K162" s="81"/>
    </row>
    <row r="163" spans="1:11" x14ac:dyDescent="0.25">
      <c r="A163" s="56"/>
      <c r="B163" s="43" t="s">
        <v>34</v>
      </c>
      <c r="C163" s="48">
        <f>C166</f>
        <v>1200</v>
      </c>
      <c r="D163" s="48">
        <f t="shared" ref="D163:E163" si="69">D166</f>
        <v>1050</v>
      </c>
      <c r="E163" s="48">
        <f t="shared" si="69"/>
        <v>1050</v>
      </c>
      <c r="F163" s="52">
        <v>0</v>
      </c>
      <c r="G163" s="81"/>
      <c r="H163" s="81"/>
      <c r="I163" s="81"/>
      <c r="J163" s="81"/>
      <c r="K163" s="81"/>
    </row>
    <row r="164" spans="1:11" ht="63" customHeight="1" x14ac:dyDescent="0.25">
      <c r="A164" s="44" t="s">
        <v>123</v>
      </c>
      <c r="B164" s="21" t="s">
        <v>124</v>
      </c>
      <c r="C164" s="28">
        <f>C165+C166</f>
        <v>9438.2999999999993</v>
      </c>
      <c r="D164" s="28">
        <f t="shared" ref="D164:E164" si="70">D165+D166</f>
        <v>2221.27</v>
      </c>
      <c r="E164" s="28">
        <f t="shared" si="70"/>
        <v>2173.69</v>
      </c>
      <c r="F164" s="54">
        <f>D164/C164</f>
        <v>0.23534640772172957</v>
      </c>
      <c r="G164" s="81"/>
      <c r="H164" s="81"/>
      <c r="I164" s="81"/>
      <c r="J164" s="81"/>
      <c r="K164" s="81"/>
    </row>
    <row r="165" spans="1:11" x14ac:dyDescent="0.25">
      <c r="A165" s="58"/>
      <c r="B165" s="25" t="s">
        <v>4</v>
      </c>
      <c r="C165" s="29">
        <v>8238.2999999999993</v>
      </c>
      <c r="D165" s="30">
        <v>1171.27</v>
      </c>
      <c r="E165" s="30">
        <v>1123.69</v>
      </c>
      <c r="F165" s="51">
        <f>D165/C165</f>
        <v>0.14217374943859779</v>
      </c>
      <c r="G165" s="81"/>
      <c r="H165" s="81"/>
      <c r="I165" s="81"/>
      <c r="J165" s="81"/>
      <c r="K165" s="81"/>
    </row>
    <row r="166" spans="1:11" x14ac:dyDescent="0.25">
      <c r="A166" s="58"/>
      <c r="B166" s="31" t="s">
        <v>34</v>
      </c>
      <c r="C166" s="30">
        <v>1200</v>
      </c>
      <c r="D166" s="30">
        <v>1050</v>
      </c>
      <c r="E166" s="30">
        <v>1050</v>
      </c>
      <c r="F166" s="51">
        <v>0</v>
      </c>
      <c r="G166" s="81"/>
      <c r="H166" s="81"/>
      <c r="I166" s="81"/>
      <c r="J166" s="81"/>
      <c r="K166" s="81"/>
    </row>
    <row r="167" spans="1:11" ht="30.75" customHeight="1" x14ac:dyDescent="0.25">
      <c r="A167" s="44" t="s">
        <v>125</v>
      </c>
      <c r="B167" s="31" t="s">
        <v>150</v>
      </c>
      <c r="C167" s="28">
        <v>8147.5</v>
      </c>
      <c r="D167" s="28">
        <v>4351.79</v>
      </c>
      <c r="E167" s="28">
        <v>4351.79</v>
      </c>
      <c r="F167" s="54">
        <f>D167/C167</f>
        <v>0.53412580546179811</v>
      </c>
      <c r="G167" s="81"/>
      <c r="H167" s="81"/>
      <c r="I167" s="81"/>
      <c r="J167" s="81"/>
      <c r="K167" s="81"/>
    </row>
    <row r="168" spans="1:11" ht="57" customHeight="1" x14ac:dyDescent="0.25">
      <c r="A168" s="59" t="s">
        <v>126</v>
      </c>
      <c r="B168" s="13" t="s">
        <v>127</v>
      </c>
      <c r="C168" s="34">
        <f>C169+C170</f>
        <v>23843.599999999999</v>
      </c>
      <c r="D168" s="34">
        <f t="shared" ref="D168:E168" si="71">D169+D170</f>
        <v>9478</v>
      </c>
      <c r="E168" s="34">
        <f t="shared" si="71"/>
        <v>8547.4</v>
      </c>
      <c r="F168" s="74">
        <f>D168/C168</f>
        <v>0.3975070878558607</v>
      </c>
      <c r="G168" s="81"/>
      <c r="H168" s="81"/>
      <c r="I168" s="81"/>
      <c r="J168" s="81"/>
      <c r="K168" s="81"/>
    </row>
    <row r="169" spans="1:11" x14ac:dyDescent="0.25">
      <c r="A169" s="60"/>
      <c r="B169" s="17" t="s">
        <v>4</v>
      </c>
      <c r="C169" s="36">
        <v>11725.6</v>
      </c>
      <c r="D169" s="36">
        <v>5062.3</v>
      </c>
      <c r="E169" s="36">
        <v>4131.7</v>
      </c>
      <c r="F169" s="52">
        <f>D169/C169</f>
        <v>0.43173057242273316</v>
      </c>
      <c r="G169" s="81"/>
      <c r="H169" s="81"/>
      <c r="I169" s="81"/>
      <c r="J169" s="81"/>
      <c r="K169" s="81"/>
    </row>
    <row r="170" spans="1:11" x14ac:dyDescent="0.25">
      <c r="A170" s="60"/>
      <c r="B170" s="17" t="s">
        <v>5</v>
      </c>
      <c r="C170" s="36">
        <v>12118</v>
      </c>
      <c r="D170" s="36">
        <v>4415.7</v>
      </c>
      <c r="E170" s="36">
        <v>4415.7</v>
      </c>
      <c r="F170" s="52">
        <f>D170/C170</f>
        <v>0.3643918138306651</v>
      </c>
      <c r="G170" s="81"/>
      <c r="H170" s="81"/>
      <c r="I170" s="81"/>
      <c r="J170" s="81"/>
      <c r="K170" s="81"/>
    </row>
    <row r="171" spans="1:11" ht="57.75" customHeight="1" x14ac:dyDescent="0.25">
      <c r="A171" s="61" t="s">
        <v>128</v>
      </c>
      <c r="B171" s="62" t="s">
        <v>173</v>
      </c>
      <c r="C171" s="34">
        <f>C172+C173+C174</f>
        <v>7967.9</v>
      </c>
      <c r="D171" s="34">
        <f t="shared" ref="D171:E171" si="72">D172+D173+D174</f>
        <v>3080.61</v>
      </c>
      <c r="E171" s="34">
        <f t="shared" si="72"/>
        <v>3518.16</v>
      </c>
      <c r="F171" s="74">
        <f t="shared" ref="F171:F191" si="73">D171/C171</f>
        <v>0.38662759321778639</v>
      </c>
      <c r="G171" s="81"/>
      <c r="H171" s="81"/>
      <c r="I171" s="81"/>
      <c r="J171" s="81"/>
      <c r="K171" s="81"/>
    </row>
    <row r="172" spans="1:11" ht="18" customHeight="1" x14ac:dyDescent="0.25">
      <c r="A172" s="50" t="s">
        <v>129</v>
      </c>
      <c r="B172" s="39" t="s">
        <v>130</v>
      </c>
      <c r="C172" s="45">
        <v>600</v>
      </c>
      <c r="D172" s="45">
        <v>52</v>
      </c>
      <c r="E172" s="45">
        <v>52</v>
      </c>
      <c r="F172" s="79">
        <f t="shared" si="73"/>
        <v>8.666666666666667E-2</v>
      </c>
      <c r="G172" s="81"/>
      <c r="H172" s="81"/>
      <c r="I172" s="81"/>
      <c r="J172" s="81"/>
      <c r="K172" s="81"/>
    </row>
    <row r="173" spans="1:11" ht="20.25" customHeight="1" x14ac:dyDescent="0.25">
      <c r="A173" s="63" t="s">
        <v>131</v>
      </c>
      <c r="B173" s="64" t="s">
        <v>132</v>
      </c>
      <c r="C173" s="46">
        <v>7367.9</v>
      </c>
      <c r="D173" s="46">
        <v>3028.61</v>
      </c>
      <c r="E173" s="46">
        <v>3466.16</v>
      </c>
      <c r="F173" s="79">
        <f t="shared" si="73"/>
        <v>0.41105471029737106</v>
      </c>
      <c r="G173" s="81"/>
      <c r="H173" s="81"/>
      <c r="I173" s="81"/>
      <c r="J173" s="81"/>
      <c r="K173" s="81"/>
    </row>
    <row r="174" spans="1:11" ht="30" x14ac:dyDescent="0.25">
      <c r="A174" s="63" t="s">
        <v>133</v>
      </c>
      <c r="B174" s="64" t="s">
        <v>134</v>
      </c>
      <c r="C174" s="46">
        <v>0</v>
      </c>
      <c r="D174" s="46">
        <v>0</v>
      </c>
      <c r="E174" s="46">
        <v>0</v>
      </c>
      <c r="F174" s="79">
        <v>0</v>
      </c>
      <c r="G174" s="81"/>
      <c r="H174" s="81"/>
      <c r="I174" s="81"/>
      <c r="J174" s="81"/>
      <c r="K174" s="81"/>
    </row>
    <row r="175" spans="1:11" ht="28.5" x14ac:dyDescent="0.25">
      <c r="A175" s="55" t="s">
        <v>135</v>
      </c>
      <c r="B175" s="13" t="s">
        <v>136</v>
      </c>
      <c r="C175" s="47">
        <f>C176</f>
        <v>15000</v>
      </c>
      <c r="D175" s="47">
        <f t="shared" ref="D175:E175" si="74">D176</f>
        <v>5500.5</v>
      </c>
      <c r="E175" s="47">
        <f t="shared" si="74"/>
        <v>5500.5</v>
      </c>
      <c r="F175" s="74">
        <f t="shared" si="73"/>
        <v>0.36670000000000003</v>
      </c>
      <c r="G175" s="81"/>
      <c r="H175" s="81"/>
      <c r="I175" s="81"/>
      <c r="J175" s="81"/>
      <c r="K175" s="81"/>
    </row>
    <row r="176" spans="1:11" x14ac:dyDescent="0.25">
      <c r="A176" s="56"/>
      <c r="B176" s="17" t="s">
        <v>4</v>
      </c>
      <c r="C176" s="48">
        <v>15000</v>
      </c>
      <c r="D176" s="48">
        <v>5500.5</v>
      </c>
      <c r="E176" s="48">
        <v>5500.5</v>
      </c>
      <c r="F176" s="52">
        <f t="shared" si="73"/>
        <v>0.36670000000000003</v>
      </c>
      <c r="G176" s="81"/>
      <c r="H176" s="81"/>
      <c r="I176" s="81"/>
      <c r="J176" s="81"/>
      <c r="K176" s="81"/>
    </row>
    <row r="177" spans="1:11" ht="22.5" customHeight="1" x14ac:dyDescent="0.25">
      <c r="A177" s="59" t="s">
        <v>137</v>
      </c>
      <c r="B177" s="13" t="s">
        <v>138</v>
      </c>
      <c r="C177" s="34">
        <f>C178+C179</f>
        <v>84409.200000000012</v>
      </c>
      <c r="D177" s="34">
        <f t="shared" ref="D177:E177" si="75">D178+D179</f>
        <v>28165.16</v>
      </c>
      <c r="E177" s="34">
        <f t="shared" si="75"/>
        <v>25957.879999999997</v>
      </c>
      <c r="F177" s="74">
        <f t="shared" si="73"/>
        <v>0.33367405448695159</v>
      </c>
      <c r="G177" s="81"/>
      <c r="H177" s="81"/>
      <c r="I177" s="81"/>
      <c r="J177" s="81"/>
      <c r="K177" s="81"/>
    </row>
    <row r="178" spans="1:11" x14ac:dyDescent="0.25">
      <c r="A178" s="60"/>
      <c r="B178" s="17" t="s">
        <v>4</v>
      </c>
      <c r="C178" s="36">
        <f>C181+C184</f>
        <v>81026.600000000006</v>
      </c>
      <c r="D178" s="36">
        <f t="shared" ref="D178:E179" si="76">D181+D184</f>
        <v>24972.44</v>
      </c>
      <c r="E178" s="36">
        <f t="shared" si="76"/>
        <v>23192.039999999997</v>
      </c>
      <c r="F178" s="52">
        <f t="shared" si="73"/>
        <v>0.30820051686730032</v>
      </c>
      <c r="G178" s="81"/>
      <c r="H178" s="81"/>
      <c r="I178" s="81"/>
      <c r="J178" s="81"/>
      <c r="K178" s="81"/>
    </row>
    <row r="179" spans="1:11" x14ac:dyDescent="0.25">
      <c r="A179" s="60"/>
      <c r="B179" s="17" t="s">
        <v>5</v>
      </c>
      <c r="C179" s="36">
        <f>C182+C185</f>
        <v>3382.6</v>
      </c>
      <c r="D179" s="36">
        <f t="shared" si="76"/>
        <v>3192.72</v>
      </c>
      <c r="E179" s="36">
        <f t="shared" si="76"/>
        <v>2765.84</v>
      </c>
      <c r="F179" s="52">
        <f t="shared" si="73"/>
        <v>0.94386566546443562</v>
      </c>
      <c r="G179" s="81"/>
      <c r="H179" s="81"/>
      <c r="I179" s="81"/>
      <c r="J179" s="81"/>
      <c r="K179" s="81"/>
    </row>
    <row r="180" spans="1:11" ht="112.5" customHeight="1" x14ac:dyDescent="0.25">
      <c r="A180" s="44" t="s">
        <v>139</v>
      </c>
      <c r="B180" s="38" t="s">
        <v>140</v>
      </c>
      <c r="C180" s="28">
        <f>C181+C182</f>
        <v>52358.5</v>
      </c>
      <c r="D180" s="28">
        <f t="shared" ref="D180:E180" si="77">D181+D182</f>
        <v>21923.1</v>
      </c>
      <c r="E180" s="28">
        <f t="shared" si="77"/>
        <v>21923.1</v>
      </c>
      <c r="F180" s="54">
        <f t="shared" si="73"/>
        <v>0.4187113840159668</v>
      </c>
      <c r="G180" s="81"/>
      <c r="H180" s="81"/>
      <c r="I180" s="81"/>
      <c r="J180" s="81"/>
      <c r="K180" s="81"/>
    </row>
    <row r="181" spans="1:11" x14ac:dyDescent="0.25">
      <c r="A181" s="58"/>
      <c r="B181" s="25" t="s">
        <v>4</v>
      </c>
      <c r="C181" s="46">
        <v>52358.5</v>
      </c>
      <c r="D181" s="46">
        <v>21923.1</v>
      </c>
      <c r="E181" s="46">
        <v>21923.1</v>
      </c>
      <c r="F181" s="79">
        <f t="shared" si="73"/>
        <v>0.4187113840159668</v>
      </c>
      <c r="G181" s="81"/>
      <c r="H181" s="81"/>
      <c r="I181" s="81"/>
      <c r="J181" s="81"/>
      <c r="K181" s="81"/>
    </row>
    <row r="182" spans="1:11" x14ac:dyDescent="0.25">
      <c r="A182" s="58"/>
      <c r="B182" s="25" t="s">
        <v>5</v>
      </c>
      <c r="C182" s="46">
        <v>0</v>
      </c>
      <c r="D182" s="46">
        <v>0</v>
      </c>
      <c r="E182" s="46">
        <v>0</v>
      </c>
      <c r="F182" s="79">
        <v>0</v>
      </c>
      <c r="G182" s="81"/>
      <c r="H182" s="81"/>
      <c r="I182" s="81"/>
      <c r="J182" s="81"/>
      <c r="K182" s="81"/>
    </row>
    <row r="183" spans="1:11" ht="48" customHeight="1" x14ac:dyDescent="0.25">
      <c r="A183" s="44" t="s">
        <v>141</v>
      </c>
      <c r="B183" s="38" t="s">
        <v>142</v>
      </c>
      <c r="C183" s="28">
        <f>C184+C185</f>
        <v>32050.699999999997</v>
      </c>
      <c r="D183" s="28">
        <f t="shared" ref="D183:E183" si="78">D184+D185</f>
        <v>6242.0599999999995</v>
      </c>
      <c r="E183" s="28">
        <f t="shared" si="78"/>
        <v>4034.78</v>
      </c>
      <c r="F183" s="54">
        <f t="shared" si="73"/>
        <v>0.19475580876548718</v>
      </c>
      <c r="G183" s="81"/>
      <c r="H183" s="81"/>
      <c r="I183" s="81"/>
      <c r="J183" s="81"/>
      <c r="K183" s="81"/>
    </row>
    <row r="184" spans="1:11" x14ac:dyDescent="0.25">
      <c r="A184" s="58"/>
      <c r="B184" s="25" t="s">
        <v>4</v>
      </c>
      <c r="C184" s="46">
        <v>28668.1</v>
      </c>
      <c r="D184" s="46">
        <v>3049.34</v>
      </c>
      <c r="E184" s="46">
        <v>1268.94</v>
      </c>
      <c r="F184" s="79">
        <f t="shared" si="73"/>
        <v>0.1063670072310338</v>
      </c>
      <c r="G184" s="81"/>
      <c r="H184" s="81"/>
      <c r="I184" s="81"/>
      <c r="J184" s="81"/>
      <c r="K184" s="81"/>
    </row>
    <row r="185" spans="1:11" x14ac:dyDescent="0.25">
      <c r="A185" s="65"/>
      <c r="B185" s="25" t="s">
        <v>5</v>
      </c>
      <c r="C185" s="45">
        <v>3382.6</v>
      </c>
      <c r="D185" s="45">
        <v>3192.72</v>
      </c>
      <c r="E185" s="45">
        <v>2765.84</v>
      </c>
      <c r="F185" s="79">
        <f t="shared" si="73"/>
        <v>0.94386566546443562</v>
      </c>
      <c r="G185" s="81"/>
      <c r="H185" s="81"/>
      <c r="I185" s="81"/>
      <c r="J185" s="81"/>
      <c r="K185" s="81"/>
    </row>
    <row r="186" spans="1:11" ht="9" customHeight="1" x14ac:dyDescent="0.25">
      <c r="A186" s="65"/>
      <c r="B186" s="66"/>
      <c r="C186" s="67"/>
      <c r="D186" s="67"/>
      <c r="E186" s="67"/>
      <c r="F186" s="69"/>
      <c r="G186" s="81"/>
      <c r="H186" s="81"/>
      <c r="I186" s="81"/>
      <c r="J186" s="81"/>
      <c r="K186" s="81"/>
    </row>
    <row r="187" spans="1:11" s="1" customFormat="1" ht="17.25" x14ac:dyDescent="0.3">
      <c r="A187" s="65"/>
      <c r="B187" s="68" t="s">
        <v>143</v>
      </c>
      <c r="C187" s="84">
        <f>C188+C189+C190+C191</f>
        <v>5180659.1830000002</v>
      </c>
      <c r="D187" s="84">
        <f t="shared" ref="D187:E187" si="79">D188+D189+D190+D191</f>
        <v>1586169.0899999999</v>
      </c>
      <c r="E187" s="84">
        <f t="shared" si="79"/>
        <v>1694058.9099999997</v>
      </c>
      <c r="F187" s="52">
        <f t="shared" si="73"/>
        <v>0.30617128708348768</v>
      </c>
      <c r="G187" s="82"/>
      <c r="H187" s="82"/>
      <c r="I187" s="82"/>
      <c r="J187" s="82"/>
      <c r="K187" s="82"/>
    </row>
    <row r="188" spans="1:11" s="1" customFormat="1" ht="17.25" x14ac:dyDescent="0.3">
      <c r="A188" s="65"/>
      <c r="B188" s="57" t="s">
        <v>4</v>
      </c>
      <c r="C188" s="85">
        <f>C7+C22+C27+C40+C55+C62+C75+C86+C101+C120+C131+C145+C157+C160+C162+C169+C171+C176+C178</f>
        <v>2179897.9030000004</v>
      </c>
      <c r="D188" s="85">
        <f t="shared" ref="D188:E188" si="80">D7+D22+D27+D40+D55+D62+D75+D86+D101+D120+D131+D145+D157+D160+D162+D169+D171+D176+D178</f>
        <v>754617.39</v>
      </c>
      <c r="E188" s="85">
        <f t="shared" si="80"/>
        <v>798474.39999999991</v>
      </c>
      <c r="F188" s="54">
        <f t="shared" si="73"/>
        <v>0.34617097844880118</v>
      </c>
      <c r="G188" s="82"/>
      <c r="H188" s="82"/>
      <c r="I188" s="82"/>
      <c r="J188" s="82"/>
      <c r="K188" s="82"/>
    </row>
    <row r="189" spans="1:11" s="1" customFormat="1" ht="17.25" x14ac:dyDescent="0.3">
      <c r="A189" s="65"/>
      <c r="B189" s="57" t="s">
        <v>5</v>
      </c>
      <c r="C189" s="85">
        <f>C8+C28+C41+C63+C76+C87+C102+C121+C132+C146+C158+C170+C179</f>
        <v>2548729.48</v>
      </c>
      <c r="D189" s="85">
        <f t="shared" ref="D189:E189" si="81">D8+D28+D41+D63+D76+D87+D102+D121+D132+D146+D158+D170+D179</f>
        <v>789827.15</v>
      </c>
      <c r="E189" s="85">
        <f t="shared" si="81"/>
        <v>853859.96000000008</v>
      </c>
      <c r="F189" s="54">
        <f t="shared" si="73"/>
        <v>0.30989053808880496</v>
      </c>
      <c r="G189" s="82"/>
      <c r="H189" s="82"/>
      <c r="I189" s="82"/>
      <c r="J189" s="82"/>
      <c r="K189" s="82"/>
    </row>
    <row r="190" spans="1:11" s="1" customFormat="1" ht="17.25" x14ac:dyDescent="0.3">
      <c r="A190" s="65"/>
      <c r="B190" s="38" t="s">
        <v>80</v>
      </c>
      <c r="C190" s="85">
        <f>C9+C103+C159</f>
        <v>281483.19999999995</v>
      </c>
      <c r="D190" s="85">
        <f t="shared" ref="D190:E190" si="82">D9+D103+D159</f>
        <v>573.42999999999995</v>
      </c>
      <c r="E190" s="85">
        <f t="shared" si="82"/>
        <v>573.42999999999995</v>
      </c>
      <c r="F190" s="54">
        <f t="shared" si="73"/>
        <v>2.037173088837984E-3</v>
      </c>
      <c r="G190" s="82"/>
      <c r="H190" s="82"/>
      <c r="I190" s="82"/>
      <c r="J190" s="82"/>
      <c r="K190" s="82"/>
    </row>
    <row r="191" spans="1:11" s="1" customFormat="1" ht="17.25" x14ac:dyDescent="0.3">
      <c r="A191" s="65"/>
      <c r="B191" s="38" t="s">
        <v>34</v>
      </c>
      <c r="C191" s="85">
        <f>C42+C56+C64+C88+C104+C133+C163</f>
        <v>170548.59999999998</v>
      </c>
      <c r="D191" s="85">
        <f t="shared" ref="D191:E191" si="83">D42+D56+D64+D88+D104+D133+D163</f>
        <v>41151.119999999995</v>
      </c>
      <c r="E191" s="85">
        <f t="shared" si="83"/>
        <v>41151.119999999995</v>
      </c>
      <c r="F191" s="54">
        <f t="shared" si="73"/>
        <v>0.24128676518013048</v>
      </c>
      <c r="G191" s="82"/>
      <c r="H191" s="82"/>
      <c r="I191" s="82"/>
      <c r="J191" s="82"/>
      <c r="K191" s="82"/>
    </row>
    <row r="192" spans="1:11" x14ac:dyDescent="0.25">
      <c r="C192" s="81"/>
      <c r="D192" s="81"/>
      <c r="E192" s="81"/>
      <c r="F192" s="81"/>
      <c r="G192" s="81"/>
      <c r="H192" s="81"/>
      <c r="I192" s="81"/>
      <c r="J192" s="81"/>
      <c r="K192" s="81"/>
    </row>
    <row r="193" spans="3:11" x14ac:dyDescent="0.25">
      <c r="C193" s="83">
        <f>C6+C21+C26+C39+C54+C61+C74+C85+C100+C119+C130+C144+C156+C160+C161+C168+C171+C175+C177</f>
        <v>5180659.1829999993</v>
      </c>
      <c r="D193" s="83">
        <f t="shared" ref="D193:E193" si="84">D6+D21+D26+D39+D54+D61+D74+D85+D100+D119+D130+D144+D156+D160+D161+D168+D171+D175+D177</f>
        <v>1586169.0900000003</v>
      </c>
      <c r="E193" s="83">
        <f t="shared" si="84"/>
        <v>1694058.91</v>
      </c>
      <c r="F193" s="81"/>
      <c r="G193" s="81"/>
      <c r="H193" s="81"/>
      <c r="I193" s="81"/>
      <c r="J193" s="81"/>
      <c r="K193" s="81"/>
    </row>
    <row r="194" spans="3:11" x14ac:dyDescent="0.25">
      <c r="C194" s="81"/>
      <c r="D194" s="81"/>
      <c r="E194" s="81"/>
      <c r="F194" s="81"/>
      <c r="G194" s="81"/>
      <c r="H194" s="81"/>
      <c r="I194" s="81"/>
      <c r="J194" s="81"/>
      <c r="K194" s="81"/>
    </row>
    <row r="195" spans="3:11" x14ac:dyDescent="0.25">
      <c r="C195" s="81"/>
      <c r="D195" s="81"/>
      <c r="E195" s="81"/>
      <c r="F195" s="81"/>
      <c r="G195" s="81"/>
      <c r="H195" s="81"/>
      <c r="I195" s="81"/>
      <c r="J195" s="81"/>
      <c r="K195" s="81"/>
    </row>
    <row r="196" spans="3:11" x14ac:dyDescent="0.25">
      <c r="C196" s="81"/>
      <c r="D196" s="81"/>
      <c r="E196" s="81"/>
      <c r="F196" s="81"/>
      <c r="G196" s="81"/>
      <c r="H196" s="81"/>
      <c r="I196" s="81"/>
      <c r="J196" s="81"/>
      <c r="K196" s="81"/>
    </row>
    <row r="197" spans="3:11" x14ac:dyDescent="0.25">
      <c r="C197" s="81"/>
      <c r="D197" s="81"/>
      <c r="E197" s="81"/>
      <c r="F197" s="81"/>
      <c r="G197" s="81"/>
      <c r="H197" s="81"/>
      <c r="I197" s="81"/>
      <c r="J197" s="81"/>
      <c r="K197" s="81"/>
    </row>
    <row r="198" spans="3:11" x14ac:dyDescent="0.25">
      <c r="C198" s="81"/>
      <c r="D198" s="81"/>
      <c r="E198" s="81"/>
      <c r="F198" s="81"/>
      <c r="G198" s="81"/>
      <c r="H198" s="81"/>
      <c r="I198" s="81"/>
      <c r="J198" s="81"/>
      <c r="K198" s="81"/>
    </row>
    <row r="199" spans="3:11" x14ac:dyDescent="0.25">
      <c r="C199" s="81"/>
      <c r="D199" s="81"/>
      <c r="E199" s="81"/>
      <c r="F199" s="81"/>
      <c r="G199" s="81"/>
      <c r="H199" s="81"/>
      <c r="I199" s="81"/>
      <c r="J199" s="81"/>
      <c r="K199" s="81"/>
    </row>
    <row r="200" spans="3:11" x14ac:dyDescent="0.25">
      <c r="C200" s="81"/>
      <c r="D200" s="81"/>
      <c r="E200" s="81"/>
      <c r="F200" s="81"/>
      <c r="G200" s="81"/>
      <c r="H200" s="81"/>
      <c r="I200" s="81"/>
      <c r="J200" s="81"/>
      <c r="K200" s="81"/>
    </row>
    <row r="201" spans="3:11" x14ac:dyDescent="0.25">
      <c r="C201" s="81"/>
      <c r="D201" s="81"/>
      <c r="E201" s="81"/>
      <c r="F201" s="81"/>
      <c r="G201" s="81"/>
      <c r="H201" s="81"/>
      <c r="I201" s="81"/>
      <c r="J201" s="81"/>
      <c r="K201" s="81"/>
    </row>
    <row r="202" spans="3:11" x14ac:dyDescent="0.25">
      <c r="C202" s="81"/>
      <c r="D202" s="81"/>
      <c r="E202" s="81"/>
      <c r="F202" s="81"/>
      <c r="G202" s="81"/>
      <c r="H202" s="81"/>
      <c r="I202" s="81"/>
      <c r="J202" s="81"/>
      <c r="K202" s="81"/>
    </row>
    <row r="203" spans="3:11" x14ac:dyDescent="0.25">
      <c r="C203" s="70"/>
      <c r="D203" s="70"/>
      <c r="E203" s="70"/>
      <c r="F203" s="70"/>
      <c r="G203" s="81"/>
      <c r="H203" s="81"/>
      <c r="I203" s="81"/>
      <c r="J203" s="81"/>
      <c r="K203" s="81"/>
    </row>
    <row r="204" spans="3:11" x14ac:dyDescent="0.25">
      <c r="C204" s="70"/>
      <c r="D204" s="70"/>
      <c r="E204" s="70"/>
      <c r="F204" s="70"/>
      <c r="G204" s="81"/>
      <c r="H204" s="81"/>
      <c r="I204" s="81"/>
      <c r="J204" s="81"/>
      <c r="K204" s="81"/>
    </row>
    <row r="205" spans="3:11" x14ac:dyDescent="0.25">
      <c r="C205" s="70"/>
      <c r="D205" s="70"/>
      <c r="E205" s="70"/>
      <c r="F205" s="70"/>
      <c r="G205" s="81"/>
      <c r="H205" s="81"/>
      <c r="I205" s="81"/>
      <c r="J205" s="81"/>
      <c r="K205" s="81"/>
    </row>
    <row r="206" spans="3:11" x14ac:dyDescent="0.25">
      <c r="C206" s="70"/>
      <c r="D206" s="70"/>
      <c r="E206" s="70"/>
      <c r="F206" s="70"/>
      <c r="G206" s="81"/>
      <c r="H206" s="81"/>
      <c r="I206" s="81"/>
      <c r="J206" s="81"/>
      <c r="K206" s="81"/>
    </row>
    <row r="207" spans="3:11" x14ac:dyDescent="0.25">
      <c r="C207" s="70"/>
      <c r="D207" s="70"/>
      <c r="E207" s="70"/>
      <c r="F207" s="70"/>
      <c r="G207" s="81"/>
      <c r="H207" s="81"/>
      <c r="I207" s="81"/>
      <c r="J207" s="81"/>
      <c r="K207" s="81"/>
    </row>
    <row r="208" spans="3:11" x14ac:dyDescent="0.25">
      <c r="C208" s="70"/>
      <c r="D208" s="70"/>
      <c r="E208" s="70"/>
      <c r="F208" s="70"/>
      <c r="G208" s="81"/>
      <c r="H208" s="81"/>
      <c r="I208" s="81"/>
      <c r="J208" s="81"/>
      <c r="K208" s="81"/>
    </row>
    <row r="209" spans="3:11" x14ac:dyDescent="0.25">
      <c r="C209" s="70"/>
      <c r="D209" s="70"/>
      <c r="E209" s="70"/>
      <c r="F209" s="70"/>
      <c r="G209" s="81"/>
      <c r="H209" s="81"/>
      <c r="I209" s="81"/>
      <c r="J209" s="81"/>
      <c r="K209" s="81"/>
    </row>
    <row r="210" spans="3:11" x14ac:dyDescent="0.25">
      <c r="C210" s="70"/>
      <c r="D210" s="70"/>
      <c r="E210" s="70"/>
      <c r="F210" s="70"/>
      <c r="G210" s="81"/>
      <c r="H210" s="81"/>
      <c r="I210" s="81"/>
      <c r="J210" s="81"/>
      <c r="K210" s="81"/>
    </row>
    <row r="211" spans="3:11" x14ac:dyDescent="0.25">
      <c r="C211" s="70"/>
      <c r="D211" s="70"/>
      <c r="E211" s="70"/>
      <c r="F211" s="70"/>
      <c r="G211" s="81"/>
      <c r="H211" s="81"/>
      <c r="I211" s="81"/>
      <c r="J211" s="81"/>
      <c r="K211" s="81"/>
    </row>
    <row r="212" spans="3:11" x14ac:dyDescent="0.25">
      <c r="C212" s="70"/>
      <c r="D212" s="70"/>
      <c r="E212" s="70"/>
      <c r="F212" s="70"/>
      <c r="G212" s="81"/>
      <c r="H212" s="81"/>
      <c r="I212" s="81"/>
      <c r="J212" s="81"/>
      <c r="K212" s="81"/>
    </row>
    <row r="213" spans="3:11" x14ac:dyDescent="0.25">
      <c r="C213" s="70"/>
      <c r="D213" s="70"/>
      <c r="E213" s="70"/>
      <c r="F213" s="70"/>
    </row>
    <row r="214" spans="3:11" x14ac:dyDescent="0.25">
      <c r="C214" s="70"/>
      <c r="D214" s="70"/>
      <c r="E214" s="70"/>
      <c r="F214" s="70"/>
    </row>
  </sheetData>
  <mergeCells count="3">
    <mergeCell ref="A2:F2"/>
    <mergeCell ref="E3:F3"/>
    <mergeCell ref="E1:F1"/>
  </mergeCells>
  <pageMargins left="0.62992125984251968" right="0.19685039370078741" top="0.74803149606299213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2019-08-02T08:15:26Z</dcterms:modified>
</cp:coreProperties>
</file>