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YanchenkovaJB\Desktop\ПОДГОТОВКА К ЗИМЕ\Зима 2016-2017гг\Постановление о подготовке в озп\"/>
    </mc:Choice>
  </mc:AlternateContent>
  <bookViews>
    <workbookView xWindow="0" yWindow="0" windowWidth="28740" windowHeight="11745"/>
  </bookViews>
  <sheets>
    <sheet name="ОЗП 16-17 РТК тариф" sheetId="27" r:id="rId1"/>
  </sheets>
  <definedNames>
    <definedName name="_xlnm._FilterDatabase" localSheetId="0" hidden="1">'ОЗП 16-17 РТК тариф'!$O$25:$P$661</definedName>
    <definedName name="_xlnm.Print_Area" localSheetId="0">'ОЗП 16-17 РТК тариф'!$A$6:$N$669</definedName>
  </definedNames>
  <calcPr calcId="152511"/>
</workbook>
</file>

<file path=xl/calcChain.xml><?xml version="1.0" encoding="utf-8"?>
<calcChain xmlns="http://schemas.openxmlformats.org/spreadsheetml/2006/main">
  <c r="G229" i="27" l="1"/>
  <c r="G659" i="27" l="1"/>
  <c r="G650" i="27"/>
  <c r="G651" i="27" s="1"/>
  <c r="F650" i="27"/>
  <c r="G633" i="27"/>
  <c r="G634" i="27" s="1"/>
  <c r="F629" i="27"/>
  <c r="F626" i="27"/>
  <c r="G620" i="27"/>
  <c r="G621" i="27" s="1"/>
  <c r="F620" i="27"/>
  <c r="G607" i="27"/>
  <c r="G608" i="27" s="1"/>
  <c r="F607" i="27"/>
  <c r="G592" i="27"/>
  <c r="G593" i="27" s="1"/>
  <c r="F592" i="27"/>
  <c r="G578" i="27"/>
  <c r="G579" i="27" s="1"/>
  <c r="F578" i="27"/>
  <c r="G568" i="27"/>
  <c r="G657" i="27" s="1"/>
  <c r="G565" i="27"/>
  <c r="G566" i="27" s="1"/>
  <c r="F565" i="27"/>
  <c r="G536" i="27"/>
  <c r="G537" i="27" s="1"/>
  <c r="F536" i="27"/>
  <c r="G518" i="27"/>
  <c r="G519" i="27" s="1"/>
  <c r="F518" i="27"/>
  <c r="G507" i="27"/>
  <c r="G508" i="27" s="1"/>
  <c r="F507" i="27"/>
  <c r="G495" i="27"/>
  <c r="G496" i="27" s="1"/>
  <c r="F495" i="27"/>
  <c r="G483" i="27"/>
  <c r="G484" i="27" s="1"/>
  <c r="F483" i="27"/>
  <c r="F465" i="27"/>
  <c r="G455" i="27"/>
  <c r="G436" i="27"/>
  <c r="G429" i="27"/>
  <c r="G426" i="27"/>
  <c r="G543" i="27" s="1"/>
  <c r="F423" i="27"/>
  <c r="G416" i="27"/>
  <c r="G423" i="27" s="1"/>
  <c r="G401" i="27"/>
  <c r="F401" i="27"/>
  <c r="G386" i="27"/>
  <c r="F386" i="27"/>
  <c r="G382" i="27"/>
  <c r="F382" i="27"/>
  <c r="G377" i="27"/>
  <c r="F377" i="27"/>
  <c r="G371" i="27"/>
  <c r="F371" i="27"/>
  <c r="G363" i="27"/>
  <c r="F363" i="27"/>
  <c r="G360" i="27"/>
  <c r="F360" i="27"/>
  <c r="G357" i="27"/>
  <c r="F357" i="27"/>
  <c r="G341" i="27"/>
  <c r="F341" i="27"/>
  <c r="G337" i="27"/>
  <c r="F337" i="27"/>
  <c r="G333" i="27"/>
  <c r="F333" i="27"/>
  <c r="G331" i="27"/>
  <c r="F331" i="27"/>
  <c r="G324" i="27"/>
  <c r="F324" i="27"/>
  <c r="G319" i="27"/>
  <c r="F319" i="27"/>
  <c r="G315" i="27"/>
  <c r="F315" i="27"/>
  <c r="G311" i="27"/>
  <c r="F311" i="27"/>
  <c r="G305" i="27"/>
  <c r="F305" i="27"/>
  <c r="G297" i="27"/>
  <c r="F297" i="27"/>
  <c r="G293" i="27"/>
  <c r="F293" i="27"/>
  <c r="G283" i="27"/>
  <c r="F283" i="27"/>
  <c r="G276" i="27"/>
  <c r="F276" i="27"/>
  <c r="G265" i="27"/>
  <c r="F265" i="27"/>
  <c r="G257" i="27"/>
  <c r="F257" i="27"/>
  <c r="E255" i="27"/>
  <c r="G247" i="27"/>
  <c r="F247" i="27"/>
  <c r="G243" i="27"/>
  <c r="F243" i="27"/>
  <c r="F229" i="27"/>
  <c r="G224" i="27"/>
  <c r="F224" i="27"/>
  <c r="G221" i="27"/>
  <c r="F221" i="27"/>
  <c r="F219" i="27"/>
  <c r="G216" i="27"/>
  <c r="G219" i="27" s="1"/>
  <c r="G214" i="27"/>
  <c r="F214" i="27"/>
  <c r="G211" i="27"/>
  <c r="F211" i="27"/>
  <c r="F209" i="27"/>
  <c r="G208" i="27"/>
  <c r="G209" i="27" s="1"/>
  <c r="G206" i="27"/>
  <c r="F206" i="27"/>
  <c r="G200" i="27"/>
  <c r="G409" i="27" s="1"/>
  <c r="G196" i="27"/>
  <c r="F196" i="27"/>
  <c r="G191" i="27"/>
  <c r="F191" i="27"/>
  <c r="G189" i="27"/>
  <c r="F189" i="27"/>
  <c r="G180" i="27"/>
  <c r="F180" i="27"/>
  <c r="G176" i="27"/>
  <c r="F176" i="27"/>
  <c r="F171" i="27"/>
  <c r="G168" i="27"/>
  <c r="G171" i="27" s="1"/>
  <c r="G167" i="27"/>
  <c r="F167" i="27"/>
  <c r="G154" i="27"/>
  <c r="F154" i="27"/>
  <c r="G149" i="27"/>
  <c r="F149" i="27"/>
  <c r="G144" i="27"/>
  <c r="F144" i="27"/>
  <c r="G139" i="27"/>
  <c r="F139" i="27"/>
  <c r="G131" i="27"/>
  <c r="F131" i="27"/>
  <c r="G127" i="27"/>
  <c r="F127" i="27"/>
  <c r="G122" i="27"/>
  <c r="F122" i="27"/>
  <c r="G120" i="27"/>
  <c r="F120" i="27"/>
  <c r="G114" i="27"/>
  <c r="F114" i="27"/>
  <c r="G95" i="27"/>
  <c r="F95" i="27"/>
  <c r="G73" i="27"/>
  <c r="F73" i="27"/>
  <c r="G68" i="27"/>
  <c r="F68" i="27"/>
  <c r="G56" i="27"/>
  <c r="F56" i="27"/>
  <c r="G41" i="27"/>
  <c r="F41" i="27"/>
  <c r="G197" i="27" l="1"/>
  <c r="G198" i="27" s="1"/>
  <c r="G230" i="27"/>
  <c r="G231" i="27" s="1"/>
  <c r="G277" i="27"/>
  <c r="G278" i="27" s="1"/>
  <c r="G342" i="27"/>
  <c r="G343" i="27" s="1"/>
  <c r="G402" i="27"/>
  <c r="G403" i="27" s="1"/>
  <c r="G661" i="27"/>
  <c r="G96" i="27"/>
  <c r="G97" i="27" s="1"/>
  <c r="G424" i="27"/>
  <c r="F402" i="27"/>
  <c r="F540" i="27"/>
  <c r="G155" i="27"/>
  <c r="G156" i="27" s="1"/>
  <c r="F230" i="27"/>
  <c r="F633" i="27"/>
  <c r="F654" i="27" s="1"/>
  <c r="F277" i="27"/>
  <c r="F96" i="27"/>
  <c r="F155" i="27"/>
  <c r="F197" i="27"/>
  <c r="F342" i="27"/>
  <c r="G465" i="27"/>
  <c r="G466" i="27" s="1"/>
  <c r="G654" i="27"/>
  <c r="F658" i="27" l="1"/>
  <c r="G540" i="27"/>
  <c r="G406" i="27"/>
  <c r="G658" i="27" l="1"/>
</calcChain>
</file>

<file path=xl/sharedStrings.xml><?xml version="1.0" encoding="utf-8"?>
<sst xmlns="http://schemas.openxmlformats.org/spreadsheetml/2006/main" count="4123" uniqueCount="1177">
  <si>
    <t>д.Лидино ,д.27          котельная газовая  два котла КСВ-3,15ВК-22</t>
  </si>
  <si>
    <t>г.п.Тучково.                                                Водопроводные сети</t>
  </si>
  <si>
    <t>май-октябрь</t>
  </si>
  <si>
    <t xml:space="preserve">с/силами </t>
  </si>
  <si>
    <t>июль-сентябрь</t>
  </si>
  <si>
    <t>Канализация д.Горбово</t>
  </si>
  <si>
    <t>ВЗУ. д.Старая Руза,  ВТО-ДТК,3/1</t>
  </si>
  <si>
    <t>август-сентябрь</t>
  </si>
  <si>
    <t xml:space="preserve">п.Колюбакино,О.С.                      </t>
  </si>
  <si>
    <t xml:space="preserve">КНС п.Колюбакино                              </t>
  </si>
  <si>
    <t>п.Брикет Теплотрасса</t>
  </si>
  <si>
    <t>г.Руза.ЦТП-2</t>
  </si>
  <si>
    <t xml:space="preserve">д.Лидино ВЗУ </t>
  </si>
  <si>
    <t>д.Лихачево ВЗУ</t>
  </si>
  <si>
    <t>ИТОГО с/п "Ивановское"</t>
  </si>
  <si>
    <t>Филатово, Леньково, Лужки ВЗУ</t>
  </si>
  <si>
    <t>Очистные сооружения, ул.Григоровская, д.45</t>
  </si>
  <si>
    <t>Очистные сооружения. д.Старая Руза</t>
  </si>
  <si>
    <t>Очистные сооружения                               п.Горбово, ул.Пионерская, д.22/3</t>
  </si>
  <si>
    <t xml:space="preserve">Исполнитель         </t>
  </si>
  <si>
    <t>Ремонт теплоизоляции наружного трубопровода</t>
  </si>
  <si>
    <t>Котельная д.Мишенка,д.70стр.1  2 котла Компакт 600</t>
  </si>
  <si>
    <t>Котельная (печн.) д.Грибцово,ул.Больничная,д.13  котлы Универсал-2шт</t>
  </si>
  <si>
    <t>Всего: тепло+вода+водоотведение</t>
  </si>
  <si>
    <t xml:space="preserve"> в т.ч.тариф</t>
  </si>
  <si>
    <t>Котельная дизельная "Волоколамское шоссе".д.8 (Мосавтодор)       котлы Компакт +СА 500-2шт</t>
  </si>
  <si>
    <t>Котельная (газ)д.Сытьково,микрорайон,д.28    котлы Зиосаб-4шт</t>
  </si>
  <si>
    <t>Котельная электр. д.Комлево,д.31,д.33 котлы ВЭО-30 2шт</t>
  </si>
  <si>
    <t>Котельная электр. д.Ватулинод.2;4 котлы ВЭО-30 -2шт</t>
  </si>
  <si>
    <t>Котельная диз. д.Костино б/о "Солнечная поляна"котлы Рекс Дуал 40-2шт</t>
  </si>
  <si>
    <t xml:space="preserve"> д.Старая Руза,    котельная  ВТО- ДТК (диз.топ),д.72  котлы Ква-1,0-2шт; Ква-0,25-1шт</t>
  </si>
  <si>
    <t>г.Руза.                 Котельная (газ)Промзона,   котлы КВГМ-10 -4шт</t>
  </si>
  <si>
    <t>Прочистка бойлеров,промывка котлов и бойлеров</t>
  </si>
  <si>
    <t>Ревизия запорной арматуры в колодцах</t>
  </si>
  <si>
    <t>м</t>
  </si>
  <si>
    <t>сентябрь</t>
  </si>
  <si>
    <t>Котельная газовая, п.Теряево,котлы: Ква-2,5 -3 шт;  Ква-1,0-3шт</t>
  </si>
  <si>
    <t>апрель</t>
  </si>
  <si>
    <t>ВЗУ д.Старо-Николаево,д.15А, стр.1</t>
  </si>
  <si>
    <t>ВЗУ  п.Дорохово,ул.Большой пер.,д.1,стр.2 Мебельная фабрика</t>
  </si>
  <si>
    <t>п.Колюбакино;д.Поречье;д/г"Дружба".Теплотрасса</t>
  </si>
  <si>
    <t>Угольная котельная  д.Колодкино-2 котла  (карборобот-2шт)</t>
  </si>
  <si>
    <t>март</t>
  </si>
  <si>
    <t>п.Тучково ул.Восточная,д.5.Газовая котельная "БИКОР"-три котла ДКВР-10/13</t>
  </si>
  <si>
    <t>п. Тучково                               Котельная газовая, ул. Партизан,47 три котла ДКВР-20/13</t>
  </si>
  <si>
    <t>Котельная (газ.)д.Нестерово,ул.Центральная,д.43/1  котлы КВСА-2,0-1шт; КВГ-2,5-2шт</t>
  </si>
  <si>
    <t>Котельная (газ) д.Воробьево,д.7/1    Факел-1Г-5шт</t>
  </si>
  <si>
    <t xml:space="preserve"> п.Горбово, (газ) котельная  ул.Спортивная, д.19/1                 котлы Ква-0,5-2шт</t>
  </si>
  <si>
    <t>Итого с/п"Старорузское"</t>
  </si>
  <si>
    <t>Итого с/п "Дороховское"</t>
  </si>
  <si>
    <t>с/п "Дороховское"</t>
  </si>
  <si>
    <t>Итого с/п"Дороховское"</t>
  </si>
  <si>
    <t>с/п "Старорузское"</t>
  </si>
  <si>
    <t>Итого с/п "Старорузское"</t>
  </si>
  <si>
    <t>г.Руза.ЦТП-1</t>
  </si>
  <si>
    <t>г.Руза.ЦТП-4</t>
  </si>
  <si>
    <t>с.Никольское  Теплотрасса</t>
  </si>
  <si>
    <t>Промывка водопровода</t>
  </si>
  <si>
    <t xml:space="preserve">ВЗУ д.Нестерово, ул.Центральная. </t>
  </si>
  <si>
    <t>ВСЕГО водоотведение по "РТК"</t>
  </si>
  <si>
    <t>в т.ч. Тариф</t>
  </si>
  <si>
    <t xml:space="preserve"> д.Нововолково,д.22 Котельная дизельная             три котла ТГ-100</t>
  </si>
  <si>
    <t>Всего по ЦТП №1</t>
  </si>
  <si>
    <t>Итого по ЦТП №7</t>
  </si>
  <si>
    <t>Всего по ЦТП №2</t>
  </si>
  <si>
    <t>Всего по  ЦТП №3</t>
  </si>
  <si>
    <t>Всего по ЦТП №4</t>
  </si>
  <si>
    <t>Всего по ЦТП №5</t>
  </si>
  <si>
    <t>Ремонт канализационных колодцев</t>
  </si>
  <si>
    <t>КНС №1.п.Дорохово, ул.Стеклозаводская</t>
  </si>
  <si>
    <t>Котельная дизельная  д.Филатово,д.1,стр.1 КСО-70Р-2шт;       КСО-150Р-1шт</t>
  </si>
  <si>
    <t>Котельная дизельная д.Леньково,д.2,стр.1 КСО-70-2шт</t>
  </si>
  <si>
    <t>Поля фильтрации (Воробьево) д.Тимохино, ул.Верхняя, д.1/1</t>
  </si>
  <si>
    <t xml:space="preserve">теплотрасса ЦТП №3 </t>
  </si>
  <si>
    <t>Чистка иловых площадок</t>
  </si>
  <si>
    <t>п/о Сосновая роща.1.Котельная (диз.топ)п.Колюбакино,ул.Заводская, д.80 КСО-70Р-2шт</t>
  </si>
  <si>
    <t>Котельная угольная ДК Колюбакино "карборобот"      2шт*140квт           1*180квт</t>
  </si>
  <si>
    <t>Котельная (газ) п.Космодемьянский,д.49- Турботерм-2000-3шт</t>
  </si>
  <si>
    <t>Ремонт канализационных колодцев с установкой ж/б крышек и чугунных люков по улицам Тучково</t>
  </si>
  <si>
    <t>Итого по с.п. Ивановское</t>
  </si>
  <si>
    <t>с/силами</t>
  </si>
  <si>
    <t>с.Никольское.О.С.</t>
  </si>
  <si>
    <t>подряд</t>
  </si>
  <si>
    <t>Прочистка дымохода;ревизия насосного оборудования,горелок;промывка котлов</t>
  </si>
  <si>
    <t>д.Ивойлово, ВЗУ</t>
  </si>
  <si>
    <t>Промывка канализационных сетей</t>
  </si>
  <si>
    <t>шт.</t>
  </si>
  <si>
    <t>д.Новоивановское. ВЗУ,водопровод</t>
  </si>
  <si>
    <t xml:space="preserve"> п.Дорохово.                          Очистные сооружения</t>
  </si>
  <si>
    <t>КНС ОМЗ п.Дорохово,              ул.Московская,            д.8,стр.2</t>
  </si>
  <si>
    <t>теплотрасса ЦТП №4</t>
  </si>
  <si>
    <t>с.Покровское (ЖКХ),                               О.С.</t>
  </si>
  <si>
    <t>г.п.Тучково,                                         ул.Молодежная ,д.12,стр.1                        ВЗУ №1</t>
  </si>
  <si>
    <t>г.п.Тучково,                                ул.Комсомольская, 24,стр.1.                            ВЗУ №3/1</t>
  </si>
  <si>
    <t>г.п.Тучково, ул.Лебеденко,    д.23а,стр.1          ВЗУ№3/2</t>
  </si>
  <si>
    <t>г.п.Тучково, ВМР,д.6,стр.1            ВЗУ№4/1</t>
  </si>
  <si>
    <t>г.п.Тучково,                  ул.Мира,д.10,стр.1.                          ВЗУ №4/2</t>
  </si>
  <si>
    <t>г.п.Тучково, ул.Восточная,д.20,стр.1  ВЗУ№6</t>
  </si>
  <si>
    <t>Промывка резервуаров РЧВ №1 М=3000,0</t>
  </si>
  <si>
    <t>д.Нововолково,КНС-2</t>
  </si>
  <si>
    <t>Ремонт  лотков первичных  и вторичных отстойников из м/к (лист. Железо-3мм;уголок75мм;50мм;40мм)</t>
  </si>
  <si>
    <t>м2/м.п</t>
  </si>
  <si>
    <t>116/230</t>
  </si>
  <si>
    <t>Котельная ОМЗ,дизельная п.Дорохово,ул.Московская,8,стр.1        ЗИОСаБ-1600-1шт;          ЗИОСаБ-2000-2шт</t>
  </si>
  <si>
    <t>Котельная угольная п.Дорохово, ул.Пионерская, д.2. "карборобот"-3шт</t>
  </si>
  <si>
    <t>в т.ч тариф</t>
  </si>
  <si>
    <t>прибыль</t>
  </si>
  <si>
    <t>Канализация п.Космодемьянский</t>
  </si>
  <si>
    <t>июль-август</t>
  </si>
  <si>
    <t>май-август</t>
  </si>
  <si>
    <t>июнь-август</t>
  </si>
  <si>
    <t>август</t>
  </si>
  <si>
    <t>июль</t>
  </si>
  <si>
    <t>июнь</t>
  </si>
  <si>
    <t>июнь-июль</t>
  </si>
  <si>
    <t>май</t>
  </si>
  <si>
    <t>апрель-май</t>
  </si>
  <si>
    <t>Ревизия эл.оборудования,насосов,запорной арматуры</t>
  </si>
  <si>
    <t>Очистка от сажи и нагара котлов Китурами-70 № 1,2</t>
  </si>
  <si>
    <t>Ревизия КИП и А</t>
  </si>
  <si>
    <t>Ревизия запорной арматуры теплотрассы</t>
  </si>
  <si>
    <t>м2</t>
  </si>
  <si>
    <t>ОБЪЕКТЫ  ТЕПЛОСНАБЖЕНИЯ</t>
  </si>
  <si>
    <t>ИТОГО по Рузе</t>
  </si>
  <si>
    <t>ИТОГО по Тучково</t>
  </si>
  <si>
    <t>Котельная газовая с.Покровское,                 ДОХБ,владение 18  четыре котла ЗиОСаБ-1000(Ква-1,0ЛЖ/Гс )</t>
  </si>
  <si>
    <t>г.п.Тучково</t>
  </si>
  <si>
    <t>с/п"Ивановское"</t>
  </si>
  <si>
    <t>ИТОГО с/п"Колюбакинское"</t>
  </si>
  <si>
    <t>Итого с/п "Волковское"</t>
  </si>
  <si>
    <t xml:space="preserve">Капитальный ремонт канализационных колодцев </t>
  </si>
  <si>
    <t>Ревизия насосного оборудования,ревизия горелок;промывка котлов;прочистка дымоходов</t>
  </si>
  <si>
    <t>ВЗУ  п.Дорохово. Стеклозаводская,д.1,стр.5 (Заводская)</t>
  </si>
  <si>
    <t>Хотелки  т.руб</t>
  </si>
  <si>
    <t>март-апрель</t>
  </si>
  <si>
    <t>Теплотрасса</t>
  </si>
  <si>
    <t>Всего по котельным</t>
  </si>
  <si>
    <t>Промывка водопроводов ХВС</t>
  </si>
  <si>
    <t>д.Колодкино, ВЗУ, водопровод</t>
  </si>
  <si>
    <t>г.Руза.ЦТП-3</t>
  </si>
  <si>
    <t>кв.м</t>
  </si>
  <si>
    <t>с/п "Колюбакинское"</t>
  </si>
  <si>
    <t>ИТОГО с/п "Волковское"</t>
  </si>
  <si>
    <t>ИТОГО с/п"Ивановское"</t>
  </si>
  <si>
    <t>ИТОГО с/п Колюбакинское</t>
  </si>
  <si>
    <t>ИТОГО с/п "Колюбакинское"</t>
  </si>
  <si>
    <t>кв.м.</t>
  </si>
  <si>
    <t>Сроки проведения работ</t>
  </si>
  <si>
    <t>Восстановление камеры ,ремонт запорной арматуры на напорном коллекторе в точке перехода под дорогой Тучково-Колюбакино</t>
  </si>
  <si>
    <t>Чистка водяных и замена топливных фильтров</t>
  </si>
  <si>
    <t>Промывка системы канализации и колодцев</t>
  </si>
  <si>
    <t>январь-декабрь</t>
  </si>
  <si>
    <t>май-сентябрь</t>
  </si>
  <si>
    <t>Монтаж пьезометрической трубки ПНД Ду=20мм для измерения уровня воды на всех ВЗУ</t>
  </si>
  <si>
    <t>Промывка РЧВ№1</t>
  </si>
  <si>
    <t>Устройство закольцовки водопрововда  по частному сектору с ж/сектором по ул. Луговая,с обустройством колодца</t>
  </si>
  <si>
    <t>материалы</t>
  </si>
  <si>
    <t>м3</t>
  </si>
  <si>
    <t>п.Колюбакино, водопровод</t>
  </si>
  <si>
    <t xml:space="preserve"> Котельная дизельная д.Ивойлово,д.95           три котла КСО-150Р</t>
  </si>
  <si>
    <t>г.Руза, канализационные сети</t>
  </si>
  <si>
    <t>634/40</t>
  </si>
  <si>
    <t>Итого по Тучково</t>
  </si>
  <si>
    <t>План</t>
  </si>
  <si>
    <t>Котельная(газ)                                   ул.Стеклозаводская,д.21Б             котлы:Гидроник-1200; -1шт                            Ква-2/95-1шт</t>
  </si>
  <si>
    <t>Котельная газовая с.Никольское,микрорайон,д.10     два котла КВА-1,6-ЭЭ</t>
  </si>
  <si>
    <t>п.Брикет,д.88. Котельная (диз.)    три котла ЗИО-60</t>
  </si>
  <si>
    <t>Котельная дизельная д.Городище,д.2Б    два котла КСО-70Р</t>
  </si>
  <si>
    <t xml:space="preserve">Котельная дизельная ж/г "Ольховка"        четыре котла КСО-200             </t>
  </si>
  <si>
    <t>ВЗУ №2,г.Руза, ул.Дмитровская,25</t>
  </si>
  <si>
    <t>Монтаж ранее приобретенной электолизной установки ЭН-25</t>
  </si>
  <si>
    <t>Ремонт кровли здания мастерской (бывшая котельная)</t>
  </si>
  <si>
    <t>ВЗУ д.Сытьково,водопровод</t>
  </si>
  <si>
    <t>Замена запорной арматуры на сетях Ду=80мм;100мм</t>
  </si>
  <si>
    <t>д.Сытьково.Канализационные сети</t>
  </si>
  <si>
    <t>Теплотрасса ЦТП№7</t>
  </si>
  <si>
    <t>Наименование работ</t>
  </si>
  <si>
    <t>с/п "Ивановское"</t>
  </si>
  <si>
    <t>с/п "Волковское"</t>
  </si>
  <si>
    <t>с/п"Колюбакинское"</t>
  </si>
  <si>
    <t xml:space="preserve"> ЦТП №5  теплотрасса</t>
  </si>
  <si>
    <t>д. Орешки.  Тепловые сети</t>
  </si>
  <si>
    <t>п.Колюбакино,                                          ВЗУ №1</t>
  </si>
  <si>
    <t>с.Никольское. Водопровод</t>
  </si>
  <si>
    <t>теплотрасса ЦТП №2</t>
  </si>
  <si>
    <t>ВСЕГО по ООО"РТК" водоснабжение</t>
  </si>
  <si>
    <t>ВСЕГО по теплу ООО "РТК"</t>
  </si>
  <si>
    <t>Ремонт колодцев</t>
  </si>
  <si>
    <t>Всего по котельной</t>
  </si>
  <si>
    <t>д.Ельники,д.30.                             Очистные сооружения</t>
  </si>
  <si>
    <t>амортизация</t>
  </si>
  <si>
    <t>Котельная угольная п.Дорохово, ул.1-Рабочая,д.3. Поликлиника       "карборобот"-2шт</t>
  </si>
  <si>
    <t>Котельная  школа,(диз.топ.) п.Дорохово, ул.Школьная, д.12,стр.1                    КСО-300Р-2шт</t>
  </si>
  <si>
    <t>май-июль</t>
  </si>
  <si>
    <t>в т.ч. Тариф:</t>
  </si>
  <si>
    <t>в т.ч. тариф:</t>
  </si>
  <si>
    <t>Чистка, промывка и текущий ремонт аккумуляторного бака</t>
  </si>
  <si>
    <t>КНС .п.Дорохово, Большой пер. ,д.1,стр.1 (мебельный)</t>
  </si>
  <si>
    <t>КНС,п.Дорохово,ул.Школьная,Д.20,стр.1 (баня)</t>
  </si>
  <si>
    <t>Котельная дизельная д.Сумароково,д.34   два котла КСО-150Р</t>
  </si>
  <si>
    <t>Котельная дизельная д.Лихачево,д.78     два котла КСО-200Р</t>
  </si>
  <si>
    <t>с. Покровское,   котельная газовая                                              ул.Урожайная,д.8    четыре котла            ЗИО-60</t>
  </si>
  <si>
    <t>ОБЪЕКТЫ ВОДОСНАБЖЕНИЯ</t>
  </si>
  <si>
    <t>ОБЪЕКТЫ ВОДООТВЕДЕНИЯ</t>
  </si>
  <si>
    <t>д.Сытьково.О.С</t>
  </si>
  <si>
    <t>ВЗУ №1</t>
  </si>
  <si>
    <t>Всего по ЦТП</t>
  </si>
  <si>
    <t>д.Нововолково, ул.Огородная, стр.10а. ВЗУ</t>
  </si>
  <si>
    <t>п.Тучково,ул.Силикатная,д2/1.Котельная газовая     3 котла КСВа-2,0.    Теплотрасса</t>
  </si>
  <si>
    <t>Котельная (печн.)                                               д. Старониколаево ,д.195                         КСО-150Р-2шт+ 1 котел КСО-150списан,но работает</t>
  </si>
  <si>
    <t>Всего по Рузе</t>
  </si>
  <si>
    <t xml:space="preserve">Угольная котельная с.Богородское,д.3 - Карборобот-3 котла </t>
  </si>
  <si>
    <t xml:space="preserve">теплотрасса ЦТП №1 </t>
  </si>
  <si>
    <t>Замена сетевого насоса</t>
  </si>
  <si>
    <t xml:space="preserve">Ремонт запорной арматуры, замена задвижек </t>
  </si>
  <si>
    <t>г.п.Тучково,                                         ул.Партизан,47                           ВЗУ №2</t>
  </si>
  <si>
    <t>ВЗУ                                                 п.Поречье, д.30, стр.1.</t>
  </si>
  <si>
    <t xml:space="preserve">ВЗУ д.Комлево, 49,           </t>
  </si>
  <si>
    <t>№п/п</t>
  </si>
  <si>
    <t>Адрес объекта</t>
  </si>
  <si>
    <t>Ед.изм.</t>
  </si>
  <si>
    <t>Объем</t>
  </si>
  <si>
    <t>г.Руза</t>
  </si>
  <si>
    <t>п.м</t>
  </si>
  <si>
    <t>шт</t>
  </si>
  <si>
    <t>КНС №2 п.Дорохово, ул.Московская,д.54</t>
  </si>
  <si>
    <t>в т.ч. тариф</t>
  </si>
  <si>
    <t>в т.ч.тариф</t>
  </si>
  <si>
    <t>Котельная дизельная              д/о Лужки,д.1а,стр.1  КСО-150- 2шт</t>
  </si>
  <si>
    <t>д.Орешки.  Котельная (мазут)  ТУРБО-1600        ТУРБО-2000         ЗИО-104           Компакт СА 400     Е1/9 нагр.маз.</t>
  </si>
  <si>
    <t>д.Барынино. Котельная(диз.топл) два КСО-70Р</t>
  </si>
  <si>
    <t>д.Поречье,д.28,стр.1  Котельная (газ.)    три котла КВГ-0,85</t>
  </si>
  <si>
    <t>Котельная (диз.топ) д.Заовражье;              КСО-70 -1шт</t>
  </si>
  <si>
    <t>п.Колюбакино,  ул.Попова, д.7а.  Котельная (диз.топ)  КСО-70-2шт</t>
  </si>
  <si>
    <t>п.Колюбакино, ул.Новая, д.1. Котельная(диз.топ)  КСО-70Р-2шт</t>
  </si>
  <si>
    <t xml:space="preserve"> д.Нововолково. Теплотрасса</t>
  </si>
  <si>
    <t>Ревизия электросилового оборудования и электрощитовой котельной</t>
  </si>
  <si>
    <t>Замена водомеров на глубинных насосах Ду=100мм</t>
  </si>
  <si>
    <t>Замена водомеров на глубинных насосах Ду=80мм</t>
  </si>
  <si>
    <t>Побелка ж/б забора,покраска ворот,трубопроводов</t>
  </si>
  <si>
    <t>488/198</t>
  </si>
  <si>
    <t>656/70</t>
  </si>
  <si>
    <t>Ремонт и ревизия тепловых камер от ЦТП</t>
  </si>
  <si>
    <t>Ремонт фурмы и обмуровки котлов КВГМ-10-150 №1,2,3,4</t>
  </si>
  <si>
    <t>Ревизия тягодутьевого оборудования котлов: вентилятор -4шт., дымосос – 4шт., очистка дымоходов от сажи и золы</t>
  </si>
  <si>
    <t>Пневмогидравлическая промывка котлов КВГМ-10-150 №1,2,3,4, тепловых сетей с последующей опрессовкой</t>
  </si>
  <si>
    <t>Косметический ремонт котлов, покраска оборудования</t>
  </si>
  <si>
    <t>Ремонт и ревизия запорной арматуры котлов и ХВП</t>
  </si>
  <si>
    <t>Ремонт и обслуживание насосного оборудования котельной и ХВП</t>
  </si>
  <si>
    <t>Проверка состояния натрий-катионитовых фильтров с досыпкой фильтрующего материала, замена фильтрующего материала в фильтре №1,3</t>
  </si>
  <si>
    <t>Обслуживание и ремонт КИП и А</t>
  </si>
  <si>
    <t>Замена рециркуляционного насоса НКУ-90 №11.</t>
  </si>
  <si>
    <t>Ревизия механических фильтров №1,2,3</t>
  </si>
  <si>
    <t>Замена счетчика (водомера) холодной воды в котельной Ду80</t>
  </si>
  <si>
    <t>Ремонт трубопроводов и врезок в ТК-2 (развилка на ЦТП 2 и ЦТП 3)</t>
  </si>
  <si>
    <t>Спец. организация</t>
  </si>
  <si>
    <t>январь - декабрь</t>
  </si>
  <si>
    <t>май - август</t>
  </si>
  <si>
    <t>февраль</t>
  </si>
  <si>
    <t>май - сентябрь</t>
  </si>
  <si>
    <t>Ответственные</t>
  </si>
  <si>
    <t>Попов А.С. Городецкая И.А.</t>
  </si>
  <si>
    <t>г.Руза. Котельная (газ) "Социалистическая, 20" котлы ТГ 3/95-3шт; ЗИО-60-2шт;"АМКО"-1шт</t>
  </si>
  <si>
    <t>Замена дымоса №2 ДН-8</t>
  </si>
  <si>
    <t>Ремонт фурмы и обмуровки котлов ТГ-3-95 №1,2,3 и ЗИО-60 №4,5</t>
  </si>
  <si>
    <t>Ревизия тягодутьевого оборудования котлов:  дымосос – 3шт., очистка дымоходов от сажи и золы</t>
  </si>
  <si>
    <t>Пневмогидравлическая промывка котлов ТГ-3-95 №1,2,3 и ЗИО-60 №4,5, тепловых сетей с последующей опрессовкой</t>
  </si>
  <si>
    <t>Ремонт,  ревизия и замена запорной арматуры котлов и ХВП</t>
  </si>
  <si>
    <t>Очистка и текущий ремонт солевых емкостей</t>
  </si>
  <si>
    <t xml:space="preserve">Текущий ремонт, чистка аккумуляторного бака и резервной емкости хим. очищенной воды </t>
  </si>
  <si>
    <t>Ревизия и обслуживание горелок ГГТР-3-95 – 3шт. И ИГК-60 – 2шт.</t>
  </si>
  <si>
    <t>Замена теплотрассы от ТК на главный корпус ЦРБ до детского отделения, от ТК на детское отд.  до склада, до здания статистики, до морга: отопл. 2Ду 100 – 89м., 2Ду 32 – 25м., 2Ду50 – 60м.; ГВС 89, 76 – по 89м., Ду25, 20 – по 85м.</t>
  </si>
  <si>
    <t>Морозов А.В. Подрябинкин Н.Е.</t>
  </si>
  <si>
    <t>Ремонт фурмы и обмуровки котлов Е-1,0-0,9М №2,4,5,6,7 с чисткой трубных систем от накипи и нагара</t>
  </si>
  <si>
    <t>Ревизия и ремонт двух  насосов НМШ 5-25-4/4, двух фильтров и запорной арматуры мазутного хозяйства</t>
  </si>
  <si>
    <t>Ревизия задвижек и вентилей на отопление и ГВС с частичной заменой</t>
  </si>
  <si>
    <t>Замена теплотрассы от ТК на Говорова 4 до ТК на Говорова 6: отопл. 2Ду89 - 60м., ГВС Ду50,40 - по 60м.</t>
  </si>
  <si>
    <t>Рыжаков Н.В.     Локтик А.В.</t>
  </si>
  <si>
    <t>Иванов В.Ю.</t>
  </si>
  <si>
    <t>Ревизия, наладка и ремонт автоматики котлов</t>
  </si>
  <si>
    <t>Ревизия и промывка трубных частей от накипи и шлама двух бойлеров отопления и ГВС</t>
  </si>
  <si>
    <t>Ревизия запорной арматуры в тепловых камерах</t>
  </si>
  <si>
    <t>Текущий ремонт двух котлов с очисткой трубных систем от накипи и шлама</t>
  </si>
  <si>
    <t>Январь-декабрь</t>
  </si>
  <si>
    <t>Май -август</t>
  </si>
  <si>
    <t>Май- август</t>
  </si>
  <si>
    <t>Попов. А.С. Городецкая И.А.</t>
  </si>
  <si>
    <t>Рыжаков Н.В. Локтик А.В.</t>
  </si>
  <si>
    <t>Ревизия запорной арматуры и насосного оборудования</t>
  </si>
  <si>
    <t>Ревизия КИПиА</t>
  </si>
  <si>
    <t>Ревизия и профилактическое обслуживание электросилового оборудования и щитовой</t>
  </si>
  <si>
    <t>Покраска оборудования и запорной арматуры</t>
  </si>
  <si>
    <t>Замена теплотрассы от ж/д Микрорайон № 3 до ж/д Микрорайон № 20: отопл. 2Ду150 - 97м.; ГВС Ду89,76 - по 97м.</t>
  </si>
  <si>
    <t>Рыжаков Н.В.          Локтик А.В.</t>
  </si>
  <si>
    <t>Рыжаков Н.В.    Локтик А.В.</t>
  </si>
  <si>
    <t>Рыжаков Н.В.       Локтик А.В.</t>
  </si>
  <si>
    <t>Морозов А.в. Подрябинкин Н.Е.</t>
  </si>
  <si>
    <t>Рыжаков Н.В.      Локтик А.В.</t>
  </si>
  <si>
    <t>Инструментально- визуальное наружное и внутреннее  обследование дымовой трубы  - 2шт.</t>
  </si>
  <si>
    <t>Ревизия КИП и А в котельной</t>
  </si>
  <si>
    <t>Чистка и промывка аккумуляторных баков ГВС</t>
  </si>
  <si>
    <t>Ревизия запорной арматуры котельной, насосного оборудования  и ХВП</t>
  </si>
  <si>
    <t>Осмотр дымоходов и газоходов</t>
  </si>
  <si>
    <t>Ревизия тягодутьевого оборудования котельной</t>
  </si>
  <si>
    <t>Осмотр топочного пространства на водогрейных котлах  №1-5</t>
  </si>
  <si>
    <t xml:space="preserve">Изоляция теплотрассы оцинкованным железом и утепление URSA + рубероид. Территория жил. городка </t>
  </si>
  <si>
    <t>Ремонт тепловой камеры №1 - 1шт. Покрытие оцинкованным железом накрытий тепловых камер - 7шт.</t>
  </si>
  <si>
    <t xml:space="preserve">Замена подземной части теплотрассы у котельной: отопл. 2Ду216 – 15м., ГВС Ду89, 76 - по 15м. </t>
  </si>
  <si>
    <t>Ревизия электросилового оборудования котельной,  частичная замена проводки и светильников</t>
  </si>
  <si>
    <t>Замена дымососа ДН-6,3М-13(лев.) на ВК №5</t>
  </si>
  <si>
    <t>январь декабрь</t>
  </si>
  <si>
    <t>январь - август</t>
  </si>
  <si>
    <t>Бизин С.В.</t>
  </si>
  <si>
    <t>Иванов В. Ю.</t>
  </si>
  <si>
    <t>Инструментально- визуальное наружное и внутреннее  обследование дымовой трубы  - 1шт.</t>
  </si>
  <si>
    <t>Провести ревизию и ремонт насосного оборудования</t>
  </si>
  <si>
    <t>Замена запорной арматуры в ТК 2-4</t>
  </si>
  <si>
    <t>Свистунов Н.И.</t>
  </si>
  <si>
    <t>Установка автоматики на электрокотлы</t>
  </si>
  <si>
    <t>Галицкий В.А.   Попов А.С.</t>
  </si>
  <si>
    <t>Май - октябрь</t>
  </si>
  <si>
    <t>Наладка КИПиА</t>
  </si>
  <si>
    <t>Изоляция теплотрассы оцинкованным железом – 80п.м.</t>
  </si>
  <si>
    <t>Галицкий В.А.       Попов А.С.</t>
  </si>
  <si>
    <t>Т.О. насосного оборудования отопления и ГВС с ревизией эл.двигателей</t>
  </si>
  <si>
    <t>Поверка манометров и напоромеров госповерителем</t>
  </si>
  <si>
    <t>Ревизия, ремонт, покраска запорной арматуры и трубопроводов ХВП</t>
  </si>
  <si>
    <t>Ремонт заземления дымовой трубы</t>
  </si>
  <si>
    <t>Ревизия электрооборудования, сопутствующий ремонт</t>
  </si>
  <si>
    <t>Замеры молниезащиты</t>
  </si>
  <si>
    <t>Лабораторные испытания эл.оборудования</t>
  </si>
  <si>
    <t>Ревизия, ремонт, покраска запорной арматуры и внутренних трубопроводов котельной</t>
  </si>
  <si>
    <t>Ревизия горелочного оборудования</t>
  </si>
  <si>
    <t>Режимная наладка котлов – 5шт</t>
  </si>
  <si>
    <t>спецорганизация</t>
  </si>
  <si>
    <t>Спецорганизация</t>
  </si>
  <si>
    <t>Спец. лаборатория</t>
  </si>
  <si>
    <t>Нач.котельной</t>
  </si>
  <si>
    <t>Инженер-энерг</t>
  </si>
  <si>
    <t>Зам.гл.энергетика</t>
  </si>
  <si>
    <t>Реагент для промывки накипи – 50л</t>
  </si>
  <si>
    <t>По факту выявленных неисправностей</t>
  </si>
  <si>
    <t>Необходимые материалы</t>
  </si>
  <si>
    <t xml:space="preserve">Краска – 10кг, кран шаровой Ду32 -2 шт, Ду15- 2шт
Затвор поворотный Ду100        -2шт
</t>
  </si>
  <si>
    <t xml:space="preserve">Промывка теплообменников тепловой  и сети ГВС </t>
  </si>
  <si>
    <t>п.м.</t>
  </si>
  <si>
    <t xml:space="preserve">Замена теплообменного оборудования </t>
  </si>
  <si>
    <t xml:space="preserve">Ревизия, ремонт, покраска запорной арматуры и внутренних трубопроводов котельной </t>
  </si>
  <si>
    <t>апрель-сентябрь</t>
  </si>
  <si>
    <t>Инженер-энерг.</t>
  </si>
  <si>
    <t>Нач.котельной Инженер-энерг.</t>
  </si>
  <si>
    <t xml:space="preserve">Котёл, труба Ду100 – 15м.п, кран шаровой Ду25- 4 шт, Ду15 – 3шт,  задвижка Ду100 - 2 шт, кран манометрический – 2 шт, клапан 2обратный Ду50, манометр М3П160 – 2шт, дымосос Д-3,5 , лист ст.2,0*1250*3000 </t>
  </si>
  <si>
    <t>Техрезина -10кг, URSA -4 рул., стеклоткань- 50м.кв</t>
  </si>
  <si>
    <t>Подшипники 309, 310</t>
  </si>
  <si>
    <t>Краска – 30кг, кран шаровой Ду15, 20, 25, 32, 40, 50 – 20 шт</t>
  </si>
  <si>
    <t>Манометры, напоромеры – 10шт</t>
  </si>
  <si>
    <t>Краска – 25кг</t>
  </si>
  <si>
    <t>Арматура 16 – 10м.п, полоса 40 – 5м.п</t>
  </si>
  <si>
    <t xml:space="preserve">Чистка, промывка теплообменного оборудования </t>
  </si>
  <si>
    <t xml:space="preserve">Чистка и промывка котлов </t>
  </si>
  <si>
    <t>Краска – 20кг, задвижки Ду100 – 4шт, Ду80 – 4шт, кран шаровой Ду15, 20, 25, 32, 40, 50 – 15шт</t>
  </si>
  <si>
    <t>Реагент для очистки накипи – 60л</t>
  </si>
  <si>
    <t xml:space="preserve">Замена запорной арматуры в котельной </t>
  </si>
  <si>
    <t>Задвижка Ду80 – 2 шт, Ду100 – 2 шт</t>
  </si>
  <si>
    <t>Краска – 15кг,Задвижка Ду100 – 2шт, Ду80 – 2 шт, Ду50 – 2шт</t>
  </si>
  <si>
    <t>Гл.энергетик</t>
  </si>
  <si>
    <t>Краска разная – 3кг, кран шаровой Ду15, 20, 25, 32, 40, 50 – 4 шт</t>
  </si>
  <si>
    <t>Фильтр топливный – 2шт</t>
  </si>
  <si>
    <t>Чистка, промывка котлов и газоходов – 2 шт</t>
  </si>
  <si>
    <t>Ревизия, ремонт, покраска запорной арматуры и внутреннего трубопровода котельной</t>
  </si>
  <si>
    <t>Монтаж резервного сетевого насоса</t>
  </si>
  <si>
    <t xml:space="preserve">Чистка водяных и замена топливных фильтров </t>
  </si>
  <si>
    <t>Май-сентябрь</t>
  </si>
  <si>
    <t>Май-июль</t>
  </si>
  <si>
    <t>насос тип Grundfos 80/120</t>
  </si>
  <si>
    <t>кран шаровой Ду15, 20, 25, 32, 40, 50 – 5 шт, Краска разная 9 кг</t>
  </si>
  <si>
    <t>Ревизия, ремонт, покраска запорной арматуры и внутренних трубопроводов котельной (≈ 15 т.руб)</t>
  </si>
  <si>
    <t>Частичное восстановление теплоизоляции теплосети (30м.п)</t>
  </si>
  <si>
    <t xml:space="preserve">Нач.котельной
Спецорганизация
</t>
  </si>
  <si>
    <t>Ремонт теплообменного оборудования</t>
  </si>
  <si>
    <t xml:space="preserve">Ремонт мягкой кровли в местах примыкания ливнёвок  </t>
  </si>
  <si>
    <t>Монтаж автоматической ХВП Режимная наладка</t>
  </si>
  <si>
    <t>Май</t>
  </si>
  <si>
    <t>Стройучасток</t>
  </si>
  <si>
    <t>Песок, цемент, арматурная сетка, щебень</t>
  </si>
  <si>
    <t>Реагент для очистка от накипи – 20л</t>
  </si>
  <si>
    <t>Краска разная – 10кг, кран шаровой Ду15, 20, 25, 32, 40, 50 – 8 шт</t>
  </si>
  <si>
    <t xml:space="preserve">Промывка теплообменников тепловой  сети </t>
  </si>
  <si>
    <t>Промывка теплообменников тепловой  сети</t>
  </si>
  <si>
    <t>Режимная наладка котлов с составлением режимных карт</t>
  </si>
  <si>
    <t>Поверка датчиков загазованности</t>
  </si>
  <si>
    <t>Краска – 10кг, кран шаровой Ду15, 20, 25, 32, 40, 50 – 9 шт Затвор поворотный Ду80 – 2шт</t>
  </si>
  <si>
    <t xml:space="preserve">Краска разная – 20кг, кран шаровой Ду15, 20, 25, 32, 40, 50 – 10 шт
Затвор поворотный Ду150 – 2шт
</t>
  </si>
  <si>
    <t>Реагент для удаления накипи – 60л</t>
  </si>
  <si>
    <t>URSA – 25рул, проволока вязальная 10кг, стеклоткань – 1рул</t>
  </si>
  <si>
    <t>Краска разная – 10кг, кран шаровой Ду15, 20 – 8шт</t>
  </si>
  <si>
    <t>Ремонт дымовых труб</t>
  </si>
  <si>
    <t>Ремонт передней крышки котла №1</t>
  </si>
  <si>
    <t>Промывка теплообменника</t>
  </si>
  <si>
    <t>Замена турбуляторов котлов</t>
  </si>
  <si>
    <t>Техническое обслуживание ХВО</t>
  </si>
  <si>
    <t>Секция сендвич вн.диаметр 300мм – 4 шт</t>
  </si>
  <si>
    <t>Реагент для удаления накипи – 80л</t>
  </si>
  <si>
    <t>Турбулятор – 60 шт</t>
  </si>
  <si>
    <t>Краска разная – 10кг, кран шаровой Ду15, 20, 25, 32, 40, 50 – 6 шт</t>
  </si>
  <si>
    <t>Замена водоподогревателя т/сети ВМР № 3 типа ПП1-32-0,7-2 и монтаж водоводяного подогревателя №16.</t>
  </si>
  <si>
    <t>Замена подогревателя химочищенной воды перед деаэратором. Теплообменник водо-водяной №16-2шт.</t>
  </si>
  <si>
    <t>Теплоизоляция труб теплоносителя с частичной заменой.</t>
  </si>
  <si>
    <t>Текущий ремонт и промывка блоков водоподогревателей т/сети ВМР.</t>
  </si>
  <si>
    <t>Ревизия щитов управления АБ и АР, исполнительных механизмов всех котлов.</t>
  </si>
  <si>
    <t>Ревизия частотных преобразователей  (дымосос №1, вентилятор №2, ВЗУ центробежный насос №2, питательный насос №2).</t>
  </si>
  <si>
    <t>с\силами</t>
  </si>
  <si>
    <t>согласно графика</t>
  </si>
  <si>
    <t xml:space="preserve">июнь </t>
  </si>
  <si>
    <t>Ревизия насосной группы</t>
  </si>
  <si>
    <t>подрядная  организация</t>
  </si>
  <si>
    <t>Замена питательного насоса  ЦНСГ 13-140 №1 или установка частотного регулятора  на питательный насос.</t>
  </si>
  <si>
    <t>Проверка уровня катионита в фильтрах ХВО с возможной досыпкой катионита до верхнего уровня. Ревизия всей запорной арматуры на оборудовании ХВО с частичной ее заменой.</t>
  </si>
  <si>
    <t>до 01.05.2016г.</t>
  </si>
  <si>
    <t>до 01.06.2016г.</t>
  </si>
  <si>
    <t>до 01.09.2016г.</t>
  </si>
  <si>
    <t>до 01.08.2016г.</t>
  </si>
  <si>
    <t>КИПиА</t>
  </si>
  <si>
    <t>г.п.Тучково.ЦТП №1 ул.Лебеденко, д.36 стр.1</t>
  </si>
  <si>
    <t>Замена греющей секции водоводяных подогревателей  №14 для бойлеров отопления №1 или ВВП №14 в сборе        Трубка латунная Л68 – 218шт (109х2)</t>
  </si>
  <si>
    <t>Замена теплоизоляции на магистральном трубопроводе к ТРБ</t>
  </si>
  <si>
    <t>п/м</t>
  </si>
  <si>
    <t>до 01.07.2016г.</t>
  </si>
  <si>
    <t>Замена греющей секции ПВП бойлера отопления №2 и бойлера ГВС №1  Трубка латунная Л68 – 784шт
(392х2)</t>
  </si>
  <si>
    <t>до 01.10.2016г.</t>
  </si>
  <si>
    <t xml:space="preserve">Замена греющей секции ПВП бойлера ГВС №1         Трубка латунная Л68 – 232шт              </t>
  </si>
  <si>
    <t>Замена  водоводяных  подогревателей  №12 для бойлера ГВС  №1  (плохой корпус)</t>
  </si>
  <si>
    <t xml:space="preserve">Замена  водоводяных  подогревателей  №14 для бойлера отопления №2  </t>
  </si>
  <si>
    <t>г.п.Тучково. ЦТП №2  ул.Лебеденко, д.25 стр.1</t>
  </si>
  <si>
    <t>г.п.Тучково.ЦТП №3 ул.Комсомольская, д.1 стр.1</t>
  </si>
  <si>
    <t>г.п.Тучково.ЦТП №4 ВМР, д.11 стр.1</t>
  </si>
  <si>
    <t>Замена пластинчатых подогревателей  отопления Алфа- Лаваль №2,3 на 2 аналогичных</t>
  </si>
  <si>
    <t>г.п.Тучково.ЦТП №5 ВМР, д.19 /1</t>
  </si>
  <si>
    <t>Замена  водоводяных подогревателей  №14 ГВС в сборе в количестве 3шт или замена латунной трубки в греющих секциях Трубка латунная Л68 – 327шт
(109х3)</t>
  </si>
  <si>
    <t>Ремонт бойлеров отопления «Радуга-Хит»</t>
  </si>
  <si>
    <t>г.п.Тучково.ЦТП №7, ул.Восточная, д.11 стр.1</t>
  </si>
  <si>
    <t>Замена конденсатного насоса (моноблок)</t>
  </si>
  <si>
    <t>Замена  водоводяного подогревателя  №12 ГВС №1 в сборе или замена латунной трубки в греющей секции Трубка латунная Л68 – 61шт</t>
  </si>
  <si>
    <t xml:space="preserve">Замена ПВП бойлера ГВС №1  Бойлер ПП1-32-7-2 </t>
  </si>
  <si>
    <t>пос.Колюбакино,                                  ул.2-ая Заводская, 25.               Котельная (газ.)     три котла ЭНЕРКО-2600 принадлежность – ООО «Жилсервис»</t>
  </si>
  <si>
    <t xml:space="preserve"> Профилактические работы с остановкой котельной НО и ВО котлов.гидравлические испытания</t>
  </si>
  <si>
    <t>Шт.</t>
  </si>
  <si>
    <t>Очистка грязевиков на трубопроводе ГВС, т/с, водопроводе котельной.</t>
  </si>
  <si>
    <t>Механическая чистка теплообменников( отопление)</t>
  </si>
  <si>
    <t>Химическая чистка теплообменников (отопление)</t>
  </si>
  <si>
    <t>Механическая чистка теплообменников ГВС, химическая промывка ГВС.</t>
  </si>
  <si>
    <t>Раствор для удаления накипи</t>
  </si>
  <si>
    <t>Июнь( 20-26)</t>
  </si>
  <si>
    <t>Май- июнь</t>
  </si>
  <si>
    <t>Июнь</t>
  </si>
  <si>
    <t>Ревизия фильтров ХВО</t>
  </si>
  <si>
    <t>катионит</t>
  </si>
  <si>
    <t>Июнь ( 20-26)</t>
  </si>
  <si>
    <t>Электромонтер КИПиА</t>
  </si>
  <si>
    <t>По мере возможности</t>
  </si>
  <si>
    <t>Май- сентябрь</t>
  </si>
  <si>
    <t>Июль (18-29)</t>
  </si>
  <si>
    <t>Июль</t>
  </si>
  <si>
    <t>Ревизия водоподогревателей</t>
  </si>
  <si>
    <t>Ревизия щитов управления АБ</t>
  </si>
  <si>
    <t>Ревизия баков – аккумуляторов Промывка, дезинфекция.</t>
  </si>
  <si>
    <t>краска</t>
  </si>
  <si>
    <t>Ревизия котлов «  Китурами» , чистка дымоотводящих труб, промывка топливных фильтров, косметический ремонт котельной.</t>
  </si>
  <si>
    <t>Чистка дымоотводящих труб. Промывка  топливных фильтров, Профилактическая чистка горелок.</t>
  </si>
  <si>
    <t>Кап.ремонт здания  ТП-81</t>
  </si>
  <si>
    <t xml:space="preserve">Ревизия  электроконтактов , клемных соединений в эл. щитовых, пультах , электродвигателях </t>
  </si>
  <si>
    <t>Приобретение  резервного  насоса системы  отопления</t>
  </si>
  <si>
    <t xml:space="preserve">Проф. Работы  с остановом котельной,
Наружный и внутренний осмотр котлов.гидравлические испытания
</t>
  </si>
  <si>
    <t xml:space="preserve">Проверка уровня катионита в фильтрах ХВО № 1,2 с досыпкой по необходимости. Ревизия запорной арматуры с частичной заменой.Ремонт 
Фильтра ХВО №2
</t>
  </si>
  <si>
    <t>железо</t>
  </si>
  <si>
    <t xml:space="preserve">Монтаж  задвижек к дому №16а;16б;
№30;
</t>
  </si>
  <si>
    <t>май сентябрь</t>
  </si>
  <si>
    <t xml:space="preserve"> Котельная угольная д/г "Дружба"    "карборобот"      2шт*140квт           1*180квт</t>
  </si>
  <si>
    <t>Замена котлов karborobot 140</t>
  </si>
  <si>
    <t>Механическая чистка теплообменников отопления с последующей хим.чисткой</t>
  </si>
  <si>
    <t>Реагент для удаленя накипи</t>
  </si>
  <si>
    <t>Замена задвижек в т.камере у д№8 Замена труб</t>
  </si>
  <si>
    <t>задвижки</t>
  </si>
  <si>
    <t>трубы</t>
  </si>
  <si>
    <t>Замена задвижки у д№17 ду-50</t>
  </si>
  <si>
    <t>Замена задвижек камера №4 ду-150</t>
  </si>
  <si>
    <t xml:space="preserve"> Замена задвижек камера №4 Ду- 100</t>
  </si>
  <si>
    <t>Ревизия фильтров ХВО, с заменой сульфоугля</t>
  </si>
  <si>
    <t>ш</t>
  </si>
  <si>
    <t>Сульфоаминовая кислота</t>
  </si>
  <si>
    <t>сульфоуголь</t>
  </si>
  <si>
    <t>Поверка манометров</t>
  </si>
  <si>
    <t>Ревизия насосного оборудования</t>
  </si>
  <si>
    <t>Замена задвижек в ТК 5 ф80-2шт., ф100-2шт., врезка спускник</t>
  </si>
  <si>
    <t>Ревизия запорной арматуры в колодцах, замена задвижки д.150 в ТК9</t>
  </si>
  <si>
    <t>Замена трубопровода ХВС в котельной ф 100</t>
  </si>
  <si>
    <t>Ремонт тепловых колодцев</t>
  </si>
  <si>
    <t>февраль-март</t>
  </si>
  <si>
    <t>Замена т/трассы от ж/д 13 до ТК №5</t>
  </si>
  <si>
    <t>Замена запорной арматуры на т/трассе</t>
  </si>
  <si>
    <t>Ревизия электрооборудования, насосов,запорной арматуры</t>
  </si>
  <si>
    <t>Чистка котлов от сажи</t>
  </si>
  <si>
    <t>Приобретение циркуляционного насоса</t>
  </si>
  <si>
    <t>Ревизия эл.оборудования,насосов,запорной арматуры.</t>
  </si>
  <si>
    <t>Очистка от сажи и нагара котлов,промывка котлов Китурами-70 № 1,2</t>
  </si>
  <si>
    <t>Можайский ЦСМ</t>
  </si>
  <si>
    <t>Замена котла KSO-200R</t>
  </si>
  <si>
    <t>Замена теплосети под дорогой до ТК3,ф50</t>
  </si>
  <si>
    <t>Ревизия запорной арматуры в колодцах;замена задвижек в ТК2,ф50</t>
  </si>
  <si>
    <t>Замена сетевого насоса 1Д 315-50.(2000г.в.)</t>
  </si>
  <si>
    <t>Замена солевого насоса Х 15/20.(2001г.в.)</t>
  </si>
  <si>
    <t>Замена вентилятора ВДн-11,2 №2.(1978г.в.)</t>
  </si>
  <si>
    <t>Ревизия насосной группы.(21шт.)</t>
  </si>
  <si>
    <t>Ревизия тягодутьевых установок котлов.(6шт.)</t>
  </si>
  <si>
    <t>1-я очередь</t>
  </si>
  <si>
    <t>1-я очередь большой износ</t>
  </si>
  <si>
    <t>1-я очередь большой износ трубок</t>
  </si>
  <si>
    <t>2-я очередь</t>
  </si>
  <si>
    <t>подрядная организация</t>
  </si>
  <si>
    <t>Ремонт артезианской скважины №2 ( № 46209973/2 (2074)) демонтажом и монтажом  павильона, монтаж насосного оборудования,монтаж электрооборудования</t>
  </si>
  <si>
    <t>Окраска технологического оборудования, трубопроводов, запорной арматуры, лестниц, ограждений</t>
  </si>
  <si>
    <t>Замена оконных блоков в фильтровальном зале</t>
  </si>
  <si>
    <t xml:space="preserve">шт. </t>
  </si>
  <si>
    <t>ремстрой участок</t>
  </si>
  <si>
    <t>май-июнь
(инвест программа)</t>
  </si>
  <si>
    <t>Капитальный ремонт водопроводных сетей ул.Новозрецкая, д. 51(замена участка Ду 100мм чуг.на 110мм ПНД)</t>
  </si>
  <si>
    <t>июнь - июль</t>
  </si>
  <si>
    <t>Водопроводные сети п. Ватулино</t>
  </si>
  <si>
    <t>Ремонт  (замена на ПНД 110 мм) аварийного участка водопровода от д. 7 до д. 42</t>
  </si>
  <si>
    <t>Замена котла ЗИО-60 №4 для гвс</t>
  </si>
  <si>
    <t>замена участка теплотрассы к ж\д 17,18 ул. Комсомольская</t>
  </si>
  <si>
    <t>Якушев С.И.</t>
  </si>
  <si>
    <t>строит. Уч.</t>
  </si>
  <si>
    <t>Катышева Т.Л.</t>
  </si>
  <si>
    <t>труба Ст.Ду 100</t>
  </si>
  <si>
    <t>чистка колтлов и теплообменников</t>
  </si>
  <si>
    <t>Инчина М.В.</t>
  </si>
  <si>
    <t>чистка котлов и дымовых труб</t>
  </si>
  <si>
    <t>промывка котлов</t>
  </si>
  <si>
    <t>подряд. Орг.</t>
  </si>
  <si>
    <t>замена трехходового крана на ГВС</t>
  </si>
  <si>
    <t>Максимов Д.В.</t>
  </si>
  <si>
    <t>замена ввода в дом №26 отопления и гвс</t>
  </si>
  <si>
    <t>Труба ППУДу76-40 м.Ду 50-40м.</t>
  </si>
  <si>
    <t>Замена насоса НШ-100</t>
  </si>
  <si>
    <t>Насос НШ-100</t>
  </si>
  <si>
    <t>Замена участка т\трассы к ж\д 19</t>
  </si>
  <si>
    <t>Труба ППУ Ду 89</t>
  </si>
  <si>
    <t>Труба Ппу Ду 150</t>
  </si>
  <si>
    <t>приобретение и монтаж котла КСО-70</t>
  </si>
  <si>
    <t xml:space="preserve">капитальный ремонт кровли </t>
  </si>
  <si>
    <t>Портнов Е.В.</t>
  </si>
  <si>
    <t>подряд.орг.</t>
  </si>
  <si>
    <t>замена т\трассы и гвс к ж\д 13</t>
  </si>
  <si>
    <t>Труба ППУ Ду 100-340 м.,Ду 50-340 м.</t>
  </si>
  <si>
    <t>демонтаж аварийной водопроводной башни</t>
  </si>
  <si>
    <t>Акульшина Л.К.</t>
  </si>
  <si>
    <t>ревизия запорной арматуры</t>
  </si>
  <si>
    <t>дозасыпка фильтра №2</t>
  </si>
  <si>
    <t>ремонт колодцев</t>
  </si>
  <si>
    <t>Замена обратного клапана</t>
  </si>
  <si>
    <t>Труба ПНД ДУ 25</t>
  </si>
  <si>
    <t>Труба ПНД Ду 50</t>
  </si>
  <si>
    <t>п.Брикет. Водопровод</t>
  </si>
  <si>
    <t>ВЗУ п.Покровское</t>
  </si>
  <si>
    <t>замена обратного клапана</t>
  </si>
  <si>
    <t>обратный клапан Ду 100</t>
  </si>
  <si>
    <t>д.Ново-Волково.     КНС 31</t>
  </si>
  <si>
    <t>чистка приемной емкости</t>
  </si>
  <si>
    <t>ревизия электрооборудования</t>
  </si>
  <si>
    <t>чистка 1-ой линии аэротенка</t>
  </si>
  <si>
    <t>ремонт песколовки</t>
  </si>
  <si>
    <t>чистка иловой площадки</t>
  </si>
  <si>
    <t>ремонт щитов на контактном резервуре</t>
  </si>
  <si>
    <t xml:space="preserve">частичный ремонт кровли на зданиях: административное здание в объёме -60кв/м, с заменой сливов;  здание хлораторной в объёме – 40кв/м., с заменой сливов и козырьков на парапетах; здание котельной в объёме – 40 кв/м., с заменой козырька на парапете. </t>
  </si>
  <si>
    <t>оштукатуривание стен здания по цоколю на высоту один метр в объёмах:
адм. здание – 88 кв/м.; котельная – 52кв/м.; хлораторная – 40 кв/м</t>
  </si>
  <si>
    <t>ремонт отмостки:
административного здания О/С полностью в объёме – 88 кв/м.; здание котельной полностью в объёме –52кв/м.; здание хлораторной полностью в объёме –40 кв/м</t>
  </si>
  <si>
    <t>замена  ворот по причине ветхости на зданиях и сооружениях:
здание хлораторной, две створки ворот площадью –    7.5кв/м
Помещение бункеров для накопления и выгрузки песка, двое ворот, четыре створки площадью – 15 кв/м</t>
  </si>
  <si>
    <t xml:space="preserve">ремонт Ж/Б пола в здании хлораторной </t>
  </si>
  <si>
    <t>замена силового кабеля на воздуходувке № 2, в машинном зале административного здания.</t>
  </si>
  <si>
    <t>На правом первичном отстойнике замена трубоппровода подачи сырого осадка по правой и левой стороне в объёме 20м. трубы  Ду 219мм)
На левом первичном отстойнике замена трубоппровода подачи сырого осадка по правой и левой стороне в объёме 20м. трубы  Ду 219мм.</t>
  </si>
  <si>
    <t>м. п.</t>
  </si>
  <si>
    <t>Произвести замену утеплителя на трубопроводе подачи воздуха на блок емкостей:
1) Труба Ду 500мм – длинна замены утеплителя – 30 м. п.
2) Труба Ду 400мм. длинна замены утеплителя – 25 м. п.
3) Труба Ду 250мм. длинна замены утеплителя – 120 м. п.</t>
  </si>
  <si>
    <t>замена запорной арматуры на блоках емкостей очистных сооружений :
а) в контактных резервуарах,задвижки Ду 200мм - 2 шт.
б) в минерализаторе, задвижки Ду 200мм - 2 шт.
в) в илоперегнивателе, задвижки Ду 200мм - 2 шт.
г) в минерализаторе, задвижки Ду 150мм - 4 шт.</t>
  </si>
  <si>
    <t xml:space="preserve">биопруды: гидродинамическая промывка дренажных труб и чистка колодцев </t>
  </si>
  <si>
    <t>замена переливной трубы на Ду 500 мм  в ручье на выходе из биопрудаов под дорогой</t>
  </si>
  <si>
    <t>Ремонт колодцев на выпускном коллекторе: отремонтировать оголовки и установить недостающие люки.</t>
  </si>
  <si>
    <t xml:space="preserve">ремонт бетонной стяжки пола в районе воздуходувки № 1 в машинном отделении административного здания </t>
  </si>
  <si>
    <t>монтаж ж/бетонной опоры для закрепления  кабеля освещения, напротив правого первичного отстойника.</t>
  </si>
  <si>
    <t>Текущий ремонт правого и левого лотков приемной камеры очистных сооружений, ремонт регулирующих шиберов</t>
  </si>
  <si>
    <t>отдел главного энергетика</t>
  </si>
  <si>
    <t>ремонт песколовок (ремонт металлических конструкций, выравнивание по горизонту)</t>
  </si>
  <si>
    <t>Ремонт  (замена на ПНД 160 мм) аварийного участка напорного канализационного коллектора</t>
  </si>
  <si>
    <t>Замена глубинного насоса ЭЦВ 10-65-110</t>
  </si>
  <si>
    <t>Окраска оборудования и трубопроводов</t>
  </si>
  <si>
    <t>Замена электроконтактного манометра ДМ2010 Сг</t>
  </si>
  <si>
    <t>1 очередь</t>
  </si>
  <si>
    <t>штраф</t>
  </si>
  <si>
    <t>КиП</t>
  </si>
  <si>
    <t>По поставке</t>
  </si>
  <si>
    <t>Промывка резервуаров ВЗУ РЧВ№1№2</t>
  </si>
  <si>
    <t>Побелка ж/б забора,покраска деревянного забора и ворот.</t>
  </si>
  <si>
    <t>Побелка ж/б забора,покраска ворот.</t>
  </si>
  <si>
    <t>Замена запорной арматуры Ду-300.(когда промывка РВЧ)</t>
  </si>
  <si>
    <t>Монтаж сетевого насоса№2 Д320-50</t>
  </si>
  <si>
    <t>январь-март</t>
  </si>
  <si>
    <t>ВЗУ                                 г.п.Тучково</t>
  </si>
  <si>
    <t>Замена магистрального трубопровода от камеры на ВЗУ №1 в сторону частного сектора п.Силикатный ПНД Ду-200</t>
  </si>
  <si>
    <t>Промывка водопроводных сетей гидродинамическим способом от ВЗУ №1</t>
  </si>
  <si>
    <t>Замена транзитного трубопровода в подвале Ж\д. Заводская 1 ПНД Ду-63</t>
  </si>
  <si>
    <t>январь-апрель</t>
  </si>
  <si>
    <t>Прокладка трубопровода ПНД Ду-50 мм. с установкой колодца Силикатная 20</t>
  </si>
  <si>
    <t>Перекладка участка трубопровода ВМР-24 на ПНД Ду-100мм</t>
  </si>
  <si>
    <t>Замена задвижек на производственных узлах Ду-100-1шт,Ду150-2шт, Ду200-2шт, Ду250-1шт.</t>
  </si>
  <si>
    <t>м.куб.</t>
  </si>
  <si>
    <t>май-ноябрь</t>
  </si>
  <si>
    <t>г.п.Тучково Канализационные сети</t>
  </si>
  <si>
    <t>Перекладка участка водопровода технической воды на О.С.Тучково на ПНД Ду-100мм.</t>
  </si>
  <si>
    <t>Постройка колодца на новой трассе, между домами № 7 и №8, с врезкой в старую трассу</t>
  </si>
  <si>
    <t>Замена компрессорной установки СБф-500ОL</t>
  </si>
  <si>
    <t>Промывка  башни ВЗУ и трассы</t>
  </si>
  <si>
    <t xml:space="preserve">Промывка трассы </t>
  </si>
  <si>
    <t>Ревизия водоразборных колонок</t>
  </si>
  <si>
    <t>п.Беляная Гора       Водопровод и ВЗУ</t>
  </si>
  <si>
    <t xml:space="preserve">Ремонт запорной арматуры </t>
  </si>
  <si>
    <t>ремонт водопроводных колодцев</t>
  </si>
  <si>
    <t>Ремонт канализац. колодцев</t>
  </si>
  <si>
    <t>Установка счётчика воды на трубопровод сточных вод</t>
  </si>
  <si>
    <t xml:space="preserve"> промывка коллекторов, чистка канализационных колодцев</t>
  </si>
  <si>
    <t>Замена 100% труб ПНД ф160 напорного коллектора КНС -1 О/С - 960м</t>
  </si>
  <si>
    <t>апрель - сентябрь</t>
  </si>
  <si>
    <t>ОС д/о Лужки</t>
  </si>
  <si>
    <t>промывка коллекторов, чистка канализационных колодцев</t>
  </si>
  <si>
    <t>Ревизия насосов</t>
  </si>
  <si>
    <t>Ревизия запорных арматур</t>
  </si>
  <si>
    <t>Июль, Август</t>
  </si>
  <si>
    <t>Июль, август</t>
  </si>
  <si>
    <t>Июнь, июль</t>
  </si>
  <si>
    <t>ВКХ</t>
  </si>
  <si>
    <t>Очистка приемной ямы</t>
  </si>
  <si>
    <t>Ревизия запорной арматуры</t>
  </si>
  <si>
    <t xml:space="preserve">  Шт</t>
  </si>
  <si>
    <t>Апрель, май</t>
  </si>
  <si>
    <t>п/м.</t>
  </si>
  <si>
    <t>Промывка центральной  канализации спец. машиной</t>
  </si>
  <si>
    <t>2.5 км.</t>
  </si>
  <si>
    <t>Замена стальной водопроводной трубы д/у 100 ул. Попова 18 на ПНД  д/у63 с установкой колодца</t>
  </si>
  <si>
    <t>Замена стальной водопроводной трубы д\у 200 от художественной школы до ДК на ПНД  д/у100</t>
  </si>
  <si>
    <t>п\н</t>
  </si>
  <si>
    <t>Замена чугунной  канализационной трубы в п. Колюбакино  вблизи д.32   d-150 на пластмассовую d-150  с установкой колодцев</t>
  </si>
  <si>
    <t xml:space="preserve">      Март</t>
  </si>
  <si>
    <t>Июнь-сентябрь</t>
  </si>
  <si>
    <t>Июнь- август</t>
  </si>
  <si>
    <t>Промывка, прочистка двух резервуаров для воды</t>
  </si>
  <si>
    <t>Ревизия запорной арматуры. Замена запорных арматур д/у – 250  ,</t>
  </si>
  <si>
    <t>Куб.</t>
  </si>
  <si>
    <t>Замена сетевых насосов</t>
  </si>
  <si>
    <t>Установка ж/б забора</t>
  </si>
  <si>
    <t>П.м.</t>
  </si>
  <si>
    <t>п.Колюбакино                                                                                                                                  канализационное хозяйство</t>
  </si>
  <si>
    <t>Восстановление перекрытий на канализационных колодцах</t>
  </si>
  <si>
    <t>Собств. силами</t>
  </si>
  <si>
    <t>Плита перекрытия,люк полимерный с крышкой.(3тыс.руб х 4)</t>
  </si>
  <si>
    <t>Мастер ВКХ</t>
  </si>
  <si>
    <t>Демонтаж старого и монтаж нового трубопроводов на КНС ОС Горбово.</t>
  </si>
  <si>
    <t>Плита перекрытия,люк полимерный с крышкой.(3тыс.руб х 2)</t>
  </si>
  <si>
    <t>задвижка Ду50-3шт, обратный клапан Ду50-2шт,тройник ПНД63-1шт,уголок ПНД63-3шт,муфта ПНД63 с фланцем50-4шт, шпильки М16-2шт,гайки М16-20шт.(30,0тыс.руб)</t>
  </si>
  <si>
    <t>Мастер ВКХ,служба МТС</t>
  </si>
  <si>
    <t>Установка эл.пускателей к частотным преобразователям</t>
  </si>
  <si>
    <t>Собств.силами</t>
  </si>
  <si>
    <t>Собст.силами</t>
  </si>
  <si>
    <t>Пускатель ПМЕ 10404  2шт</t>
  </si>
  <si>
    <t>Замена глубинного насоса на скв.ДТК</t>
  </si>
  <si>
    <t>Насос ЭЦВ 6-16-110(38.0ты.руб)</t>
  </si>
  <si>
    <t>Ревизия эл. оборудования</t>
  </si>
  <si>
    <t xml:space="preserve">Замена электрического котла отопления </t>
  </si>
  <si>
    <t>котел электрический мощностью 18 кВт</t>
  </si>
  <si>
    <t>Начальник О.С.</t>
  </si>
  <si>
    <t>Энергоучасток</t>
  </si>
  <si>
    <t>Замена кабеля бактерицидных ламп</t>
  </si>
  <si>
    <t>Очистка карт от ила</t>
  </si>
  <si>
    <t>Кабель К-13   -180м.п</t>
  </si>
  <si>
    <t>Перекладка участка трассы ХВС L=400m д.Колодкино</t>
  </si>
  <si>
    <t>Перекладка участка трассы ХВС L=100m  д.Новоивановское</t>
  </si>
  <si>
    <t>Установка системы диспетчеризации на ВЗУ участка</t>
  </si>
  <si>
    <t xml:space="preserve">Перекладка самотёчного канализационного коллектора L=30m у ж/д №6  </t>
  </si>
  <si>
    <t>Подрядная организация</t>
  </si>
  <si>
    <t>Служба КИП</t>
  </si>
  <si>
    <t>Ст.мастер ВКХ</t>
  </si>
  <si>
    <t>Ст.мастер ВКХ Инженер КИП</t>
  </si>
  <si>
    <t>Труба ПНД110 – 400 м.п, бурт с фланцами – 4 компл,</t>
  </si>
  <si>
    <t>Труба ПНД63 – 100 м.п, кран шаровой Ду50 – 2шт, муфта ПНД63 – 2шт</t>
  </si>
  <si>
    <t>Усиленная труба ПВХ110 – 15шт</t>
  </si>
  <si>
    <t>Система «КСИТАЛ» - 9компл, монтажный комплект – 9 шт. манометр ДМ2010Ф 4кгс/см² - 9шт</t>
  </si>
  <si>
    <t>ПГ 1,75, кольцо ж/б 1 и 0,5, отвод Ду100 - 4шт, труба ст.Ду100 - 30м.п</t>
  </si>
  <si>
    <t>Ревизия, ремонт, замена запорной арматуры ВЗУ Большой пер.</t>
  </si>
  <si>
    <t xml:space="preserve">Ремонт ограждения ВЗУ Большой пер.
</t>
  </si>
  <si>
    <t>Задвижка Ду100 -2шт.</t>
  </si>
  <si>
    <t>Арматура - 50м, уголок 45 – 40м, сетка «рабица» - 3рул</t>
  </si>
  <si>
    <t>Ревизия, ремонт, замена запорной арматуры ВЗУ д.Старониколаево</t>
  </si>
  <si>
    <t>Задвижка Ду100 -1шт.</t>
  </si>
  <si>
    <t>Ревизия эл. оборудования ВЗУ д.Старониколаево</t>
  </si>
  <si>
    <t>Электроконтактный манометр</t>
  </si>
  <si>
    <t>Замена сетевого насоса К 80-50-200 ВЗУ Стеклозаводская</t>
  </si>
  <si>
    <t>Ревизия, ремонт, замена запорной арматуры ВЗУ Стеклозаводская</t>
  </si>
  <si>
    <t>Ревизия эл. оборудования ВЗУ Стеклозаводская</t>
  </si>
  <si>
    <t>Покраска внутреннего трубопровода скважин №1 и №2 ВЗУ Стеклозаводская</t>
  </si>
  <si>
    <t>Эмаль ПФ зелёная-6кг, красная 3кг, синяя-3кг, черная-6кг</t>
  </si>
  <si>
    <t>Насос К 80-50-200</t>
  </si>
  <si>
    <t>Кран шаровой Ду20-10шт, задвижка Ду100-1шт, клапан обратный Ду150 -1шт</t>
  </si>
  <si>
    <t xml:space="preserve">Замена участка водопроводной сети от ВЗУ ОМЗ до ВК </t>
  </si>
  <si>
    <t>Труба ПНД80 – 50 м.п, муфта соединительная – 2 шт,</t>
  </si>
  <si>
    <t>Чистка приёмного резервуара КНС Школьная</t>
  </si>
  <si>
    <t>Илосос</t>
  </si>
  <si>
    <t>Ревизия эл. оборудования КНС Школьная</t>
  </si>
  <si>
    <t>Администрация Мастер ВКХ</t>
  </si>
  <si>
    <t>Ревизия, ремонт, замена запорной арматуры КНС Большой пер</t>
  </si>
  <si>
    <t>задвижка Ду100-1шт, клапан обратный Ду100 -1шт</t>
  </si>
  <si>
    <t>Изготовление и установка сетчатого фильтра для насоса ЦМФ КНС Большой пер.</t>
  </si>
  <si>
    <t>Сетка металлическая с полимерным покрытием ячейка 20/20</t>
  </si>
  <si>
    <t>Ревизия эл. оборудования КНС Большой пер.</t>
  </si>
  <si>
    <t>Капитальный ремонт насоса КНС-1</t>
  </si>
  <si>
    <t>насос СД 128/30</t>
  </si>
  <si>
    <t>Чистка приёмного резервуара КНС-1</t>
  </si>
  <si>
    <t>Изготовление и монтаж сетчатых фильтров КНС-2</t>
  </si>
  <si>
    <t>Арматура «10» -15м.п, «16»- 24м.п</t>
  </si>
  <si>
    <t>Ревизия эл. оборудования КНС-2</t>
  </si>
  <si>
    <t>трубная часть котла ЗИО-60, кирпич шамотный-500 шт.глина шам.400 кг.асбокартон 29 лист.</t>
  </si>
  <si>
    <t>кирпич-100 шт.цемент-50 кг.</t>
  </si>
  <si>
    <t>реагент - 10 кг.</t>
  </si>
  <si>
    <t>трехходовой кран Ду 80</t>
  </si>
  <si>
    <t>кирпич огнеуп. - 1000 шт. Глина шам. 2400 кг.асбокартон - 180 лист.</t>
  </si>
  <si>
    <t>котел KSO - 70</t>
  </si>
  <si>
    <t>сетевой насос 4 АМУ160</t>
  </si>
  <si>
    <t>реагент- 10 кг.</t>
  </si>
  <si>
    <t>гидроизол</t>
  </si>
  <si>
    <t>кварцевый песок 3,0мм.-2 тн.</t>
  </si>
  <si>
    <t>обратный клапан Ду 100-1 шт.</t>
  </si>
  <si>
    <t>Замена водопровода по ул. Советская</t>
  </si>
  <si>
    <t>лист Ст.# не менее 6 мм.</t>
  </si>
  <si>
    <t>доска 40х150 дл.6м.-14 шт.</t>
  </si>
  <si>
    <t>кирпич- 100 шт., цемент 25 кг.</t>
  </si>
  <si>
    <t>Ревизия запорной арматуры котельной, насосного оборудования  и ХВП, с досыпкой катионита</t>
  </si>
  <si>
    <t>Ревизия фильтров с досыпкой катионита</t>
  </si>
  <si>
    <t>Проверка состояния натрий-катионитовых фильтров с досыпкой фильтрующего материала, замена фильтрующего материала в фильтре №1</t>
  </si>
  <si>
    <t>Очистные сооружения. Г.Руза поля  фильтрации и биопруды</t>
  </si>
  <si>
    <t xml:space="preserve"> О.С. КНС д.Лидино</t>
  </si>
  <si>
    <t>Ремонт трубопровода ПНД Ду 150мм вблизи ЦТП №4, ВМР</t>
  </si>
  <si>
    <t>д.Орешки. Очистные сооружения</t>
  </si>
  <si>
    <t>Ревизия котла  «  Китурами» , чистка дымоотводящих труб, промывка топливных фильтров.</t>
  </si>
  <si>
    <t>май июнь</t>
  </si>
  <si>
    <t>Котельная дизельная, ул. Московская, д.54 два котла Турбо-30К</t>
  </si>
  <si>
    <t>дефектовка 6-03.16/т от кручинина 02.03.16</t>
  </si>
  <si>
    <t>дефектовка 11/02/16 от Подольского</t>
  </si>
  <si>
    <t>Задвижки: Ду-100-1шт,Ду150-2шт, Ду200-2шт, Ду250-1шт, болт с гайкамим -18 -50шт, техпластина-10кг</t>
  </si>
  <si>
    <t>дефектовка 17.02.16</t>
  </si>
  <si>
    <t>дефектовка 1.02.16</t>
  </si>
  <si>
    <t>Дефектный акт 1 от 03.03.16</t>
  </si>
  <si>
    <t>Дефектовка 2 от 03.03.16</t>
  </si>
  <si>
    <t>Дефектовка 3 от 03.03.16</t>
  </si>
  <si>
    <t>дефектовка 7-03.16/т от кручинина 02.03.16</t>
  </si>
  <si>
    <t>дефектный акт 6.02.16 от Подольского</t>
  </si>
  <si>
    <t>Очистка иловых карт и промывка дренажной системы</t>
  </si>
  <si>
    <t>смета старая 40/02/12</t>
  </si>
  <si>
    <t>Ремонт перегородок и стен цеха доочитки</t>
  </si>
  <si>
    <t>старая смета 31-01/12 дефектовки нет</t>
  </si>
  <si>
    <t>смета  старая 25-01/15 дефектовка 05-01/15</t>
  </si>
  <si>
    <t>Замена канализационной трубы по ул.Партизан,д.25</t>
  </si>
  <si>
    <t>Замена  стального трубопровода на ПНД к резервуару холодной воды на территории ВЗУ</t>
  </si>
  <si>
    <t>старая смета 21-2-15 дефектовка 10-02/15</t>
  </si>
  <si>
    <t>дефектовка от 28.01.15 сметы нет</t>
  </si>
  <si>
    <t>дефектный акт 5-03/16 от 09.03.16</t>
  </si>
  <si>
    <t>дефектный акт 6-03/16 от 09.03.16</t>
  </si>
  <si>
    <t>дефектный акт 9-03/16 от 09.03.16</t>
  </si>
  <si>
    <t>дефектный акт 10-03.16/т план от 9.03.16</t>
  </si>
  <si>
    <t>дефектный акт 12-03.16/т план от 9.03.16</t>
  </si>
  <si>
    <t>дефектный акт 47.02.16</t>
  </si>
  <si>
    <t>дефектный акт 39.02.16</t>
  </si>
  <si>
    <t>Побелка ж/б забора,ремонт металлического ограждения-100п.м</t>
  </si>
  <si>
    <t>дефектный акт 43.02.16</t>
  </si>
  <si>
    <t>дефектный акт 44.02.16</t>
  </si>
  <si>
    <t>дефектный акт 40.02.16</t>
  </si>
  <si>
    <t>дефектный акт 41.02.16</t>
  </si>
  <si>
    <t>дефектный акт 45.02.16</t>
  </si>
  <si>
    <t>дефектный акт 1-03-16</t>
  </si>
  <si>
    <t>дефектный акт 3-03-16</t>
  </si>
  <si>
    <t>Замена запорной арматуры на магистральных сетях от ВЗУ1</t>
  </si>
  <si>
    <t>2 очередь</t>
  </si>
  <si>
    <t>дефектный акт 52.02.16</t>
  </si>
  <si>
    <t>Замена запорной арматуры на магистральных сетях от ВЗУ3/1</t>
  </si>
  <si>
    <t>дефектный акт 54.02.16</t>
  </si>
  <si>
    <t>Замена запорной арматуры на магистральных сетях от ВЗУ4/1</t>
  </si>
  <si>
    <t>дефектный акт 53.02.16</t>
  </si>
  <si>
    <t>Ремонт водопроводных колодцев от ВЗУ 6</t>
  </si>
  <si>
    <t>дефектный акт 58.02.16</t>
  </si>
  <si>
    <t>Ремонт водопроводных колодцев от ВЗУ 3/1</t>
  </si>
  <si>
    <t>Ремонт водопроводных колодцев от ВЗУ 1</t>
  </si>
  <si>
    <t>Ремонт водопроводных колодцев от ВЗУ 4/1</t>
  </si>
  <si>
    <t>дефектный акт 55.02.16</t>
  </si>
  <si>
    <t>дефектный акт 5.02.16</t>
  </si>
  <si>
    <t>дефектный акт 9.02.16</t>
  </si>
  <si>
    <t>дефектный акт 15.02.16</t>
  </si>
  <si>
    <t>Установка водомеров на ГВС и отопление (подпитка)</t>
  </si>
  <si>
    <t xml:space="preserve">дефектный акт </t>
  </si>
  <si>
    <t xml:space="preserve">Замена котла №1
</t>
  </si>
  <si>
    <t>Установка пожарного гидранта на ВЗУ Большой пер</t>
  </si>
  <si>
    <t>общая дефектовка 25.03.16</t>
  </si>
  <si>
    <t>смета 34-03/16</t>
  </si>
  <si>
    <t>смета 19-03/16</t>
  </si>
  <si>
    <t>смета 21-03/16</t>
  </si>
  <si>
    <t>смета 22-03/16</t>
  </si>
  <si>
    <t>смета 23-03/16</t>
  </si>
  <si>
    <t>смета 25-03/16</t>
  </si>
  <si>
    <t>45-05/12т</t>
  </si>
  <si>
    <t>смета 26-03-16</t>
  </si>
  <si>
    <t>сметы</t>
  </si>
  <si>
    <t>смета 31-03/16</t>
  </si>
  <si>
    <t>смета 33-03/16</t>
  </si>
  <si>
    <t>дефектный акт 13-03.16/т план от 11.03.16</t>
  </si>
  <si>
    <t>смета 36-03/16</t>
  </si>
  <si>
    <t>дефектный акт 61.02.16</t>
  </si>
  <si>
    <t xml:space="preserve">дефектный акт 08-ВКХ </t>
  </si>
  <si>
    <t>дефектный акт 09-ВКХ</t>
  </si>
  <si>
    <t>Д/т/5-1</t>
  </si>
  <si>
    <t>дефектный акт 19.03.16</t>
  </si>
  <si>
    <t>материал</t>
  </si>
  <si>
    <t>Д/т/2-1</t>
  </si>
  <si>
    <t>Д/т/2-4</t>
  </si>
  <si>
    <t>старая смета нет дефектного акта 36-2/12/т</t>
  </si>
  <si>
    <t>смета  39-03/16</t>
  </si>
  <si>
    <t xml:space="preserve">Ревизия, ремонт и частичная замена запорной арматуры </t>
  </si>
  <si>
    <t>дефектный акт 18-03.16/т план</t>
  </si>
  <si>
    <t>смета 44-03/16</t>
  </si>
  <si>
    <t>смета 45-03/16</t>
  </si>
  <si>
    <t>смета 41-03/16</t>
  </si>
  <si>
    <t>смета 42-03/16</t>
  </si>
  <si>
    <t>дефектный акт 19-03.16/т план</t>
  </si>
  <si>
    <t xml:space="preserve">Котла Е1/9 №2 №1 химическая промывка </t>
  </si>
  <si>
    <t>дефектный акт 69.02.16</t>
  </si>
  <si>
    <t>дефектный акт 6.10.15</t>
  </si>
  <si>
    <t>дефектный акт 4 подрябинкин</t>
  </si>
  <si>
    <t>ООО "ГИДРОСТРОЙСЕРВИС" договор подряда  №20/01/16 РЭМ/1 от 15.02.16.  на сумму 1640 т р</t>
  </si>
  <si>
    <t>инвест программа</t>
  </si>
  <si>
    <t>Модернизация котельной (по ИП)</t>
  </si>
  <si>
    <t>Замена теплотрассы (по ИП)</t>
  </si>
  <si>
    <t>смета 8-02/16</t>
  </si>
  <si>
    <t>канализационный напорный коллектор от КНС 1 до ОС</t>
  </si>
  <si>
    <t>Замена канализационного напорного коллектора</t>
  </si>
  <si>
    <t>смета 24-03/16</t>
  </si>
  <si>
    <t>дефектный акт 6.03.16</t>
  </si>
  <si>
    <t>дефектный акт  7.06.16</t>
  </si>
  <si>
    <t xml:space="preserve">дефектный акт  1.03.16 </t>
  </si>
  <si>
    <t>дефектный акт  9.03.16</t>
  </si>
  <si>
    <t>дефектный акт 20.03.16</t>
  </si>
  <si>
    <t xml:space="preserve"> дефектный акт 17.03.16</t>
  </si>
  <si>
    <t>дефектный акт 18.03.16</t>
  </si>
  <si>
    <t>дефектный акт22.03.16</t>
  </si>
  <si>
    <t>дефектный акт16.03.16</t>
  </si>
  <si>
    <t>смета 46-03/16</t>
  </si>
  <si>
    <t>смета  47-03/16</t>
  </si>
  <si>
    <t>смета 48-03/16</t>
  </si>
  <si>
    <t>смета 49-03/16</t>
  </si>
  <si>
    <t>смета 54-03/16</t>
  </si>
  <si>
    <t>деф. Вед. 4.03.16 от 18.03.16</t>
  </si>
  <si>
    <t>деф.вед 6.03.16 от 18.03.16</t>
  </si>
  <si>
    <t>деф.акт 8.03.16 от 18.03.16</t>
  </si>
  <si>
    <t>деф.акт 12.03.16</t>
  </si>
  <si>
    <t>деф.акт 18.03.16</t>
  </si>
  <si>
    <t>деф.акт 20.03.16</t>
  </si>
  <si>
    <t>деф.акт 10.03.16</t>
  </si>
  <si>
    <t>деф. Вед. 2.03.16 от 18.03.16</t>
  </si>
  <si>
    <t>Замена участка т\трассы по ул.Н.Кузьминова до ТК 1</t>
  </si>
  <si>
    <t>Замена участка водопровода от колодца до ж\д 17</t>
  </si>
  <si>
    <t>деф.акт №2  21.03.16</t>
  </si>
  <si>
    <t>деф. Вед. №6 от 21.03.16</t>
  </si>
  <si>
    <t>деф. Вед. №4 от 21.03.16</t>
  </si>
  <si>
    <t>Ремонт котлов 1,2,3 Ревизия оборудования, запорной арматуры, промывка, чистка, обмуровска котлов</t>
  </si>
  <si>
    <t>деф.вед.16/1, 16/2, 16/3 от 22.03.16</t>
  </si>
  <si>
    <t>деф.вед. 13 от 22.03.16</t>
  </si>
  <si>
    <t>деф.акт. №15-03.16/т</t>
  </si>
  <si>
    <t xml:space="preserve">Замена трубопроводов отопления и ГВС под дорогой до ТК ж/д.№11 ул.Силикатная.                                                                               Труба стальная в ППУ изоляции
-  //  -   Ø100 - 160м  
</t>
  </si>
  <si>
    <t xml:space="preserve">Замена теплотрассы от т/к магазин «Дикси» к жилым домам №9,9а по ул.Силикатная.                                             Труба стальная в ППУ изоляции                                         -   //  -   Ø200  - 112м
-  //  -    Ø125   – 56м
-  //  -    Ø100   – 56м                                            </t>
  </si>
  <si>
    <t xml:space="preserve">Замена теплотрассы от подвала ул.Луговая, д.1 до подвала ул.Луговая, д.3.                                          Труба стальная в ППУ изоляции                                         -   //  -   Ø80  - 110м
-  //  -    Ø76   – 55м
-  //  -    Ø57   – 55м                                               </t>
  </si>
  <si>
    <t xml:space="preserve"> деф. акт №23-04.14/т</t>
  </si>
  <si>
    <t xml:space="preserve">Замена теплотрассы отопления и ГВС от ТК на бассейн к школе №2. п. Силикатный                                                                                          Труба стальная в ППУ изоляции                                                        -   //  -   Ø100  - 112м
-  //  -    Ø80   – 230м
-  //  -    Ø50   – 80м                                              -  //  -    Ø40   – 141м                                                                             -  //  -    Ø30   – 141м                                           </t>
  </si>
  <si>
    <t xml:space="preserve">Замена трубопроводов от ЦТП-1 до ввода в здание школы  Интерната </t>
  </si>
  <si>
    <t xml:space="preserve">Замена паропровода под автострадой Тучково – Руза на ЦТП №1  Труба стальная в ППУ изоляции  Ø159 – 35м. </t>
  </si>
  <si>
    <t xml:space="preserve">Замена трубопроводов отопления от ОВД  до ж/д Спортивная, 20                                                                                          Труба стальная в ППУ изоляции 
-  //  -  Ø80 – 100м                                                 </t>
  </si>
  <si>
    <t xml:space="preserve">Замена трубопроводов отопления и ГВС в ППУ изоляции к 3 очереди  Лебеденко 29                                                      Труба стальная в ППУ изоляции
 -  //  -   Ø150 – 82м
-  //  -   Ø100 – 41м                                                            -  //  -   Ø50 – 41м                                                   </t>
  </si>
  <si>
    <t xml:space="preserve">Замена трубопроводов отопления и ГВС на ж/д Партизан 33   Труба стальная в ППУ изоляции
-  //  -   Ø100 – 120м
-  //  -   Ø80   – 60м
-  //  -   Ø50   – 60м                                                 </t>
  </si>
  <si>
    <t xml:space="preserve"> Монтаж обратки ГВС (под  дорогой)  к ж/д Советская 10 труба ст. Ду20 - 65м                         </t>
  </si>
  <si>
    <t xml:space="preserve">Монтаж обратки ГВС к ж/д №11 по ул. Лебеденко   Труба   ПП  Ø25   – 40м                      </t>
  </si>
  <si>
    <t>деф. акт №8-03.16/т</t>
  </si>
  <si>
    <t xml:space="preserve">Замена трубопроводов отопления и ГВС    Партизан, 25-21  Труба стальная в ППУ изоляции
-  // -    Ø200 – 132м
-  //  -   Ø150 – 126м
-  //  -   Ø80   – 68м                                                -  //  -   Ø70   – 14м   
-  //  -   Ø50   – 35м                                              -  //  -   Ø40   – 26м                                              -  //  -   Ø30   – 12м                                                                                   </t>
  </si>
  <si>
    <t>деф.акт №10-02.14/т</t>
  </si>
  <si>
    <t>деф. акт №27-01.12/т</t>
  </si>
  <si>
    <t xml:space="preserve">Замена трубопроводов отопления и ГВС от ТК-5 до ж/д ВМР8    Труба стальная в ППУ изоляции
-  //  -   Ø76 – 140м
-  //  -   Ø50 – 70м
-  //  -   Ø40 – 70м                                                  </t>
  </si>
  <si>
    <t xml:space="preserve">Замена трубопроводов отопления и ГВС  от т/к-2 ВМР (развилка) до т/к-3 на  ж/д. №17-24                                                            Труба стальная в ППУ изоляции
-  //  -   Ø100 – 66м
-  //  -   Ø80  – 33м
-  //  -   Ø50   – 33м                                                </t>
  </si>
  <si>
    <t>деф. акт №6-01.14/т</t>
  </si>
  <si>
    <t xml:space="preserve">Замена трубопроводов отопления и ГВС от ТК ВМР ж.д. №17 до ж.д.№24 ВМР                                              Труба стальная в ППУ изоляции
-  //  -   Ø89 – 140м
-  //  -   Ø76   – 70м
-  //  -   Ø50   – 70м                                                  </t>
  </si>
  <si>
    <t xml:space="preserve">Замена трубопроводов отопления и ГВС к ж/д Заводская 4 (транзит по подвалу Заводская 3)                                      Труба ст. в ППУ Ø80 – 112 м
-  //  -   Ø50  – 56 м
-  //  - Ø40  – 56 м                                                     </t>
  </si>
  <si>
    <t>деф. акт №4-03.16/т</t>
  </si>
  <si>
    <t>смета 57-03/16</t>
  </si>
  <si>
    <t>смета 59-03/16</t>
  </si>
  <si>
    <t>Замена котла КСО-70Р</t>
  </si>
  <si>
    <t>Ремонт возд. Труб и аэротенков</t>
  </si>
  <si>
    <t>С/силами</t>
  </si>
  <si>
    <t>деф. акт. 1.24.03</t>
  </si>
  <si>
    <t>деф. акт. 2.24.03</t>
  </si>
  <si>
    <t>ОС , КНС п.Беляная Гора</t>
  </si>
  <si>
    <t>деф. Вед общая 3.24.03</t>
  </si>
  <si>
    <t>замена участка теплотрассы ул.Новая с монтажем тепло камеры</t>
  </si>
  <si>
    <t xml:space="preserve">труба ПП 50-20 м, муфта с КЗС-125, фланцы-50, задвижка 50 </t>
  </si>
  <si>
    <t>деф. Вед. 6 от 24.03.2016</t>
  </si>
  <si>
    <t>п.Беляная гора новая газовая котельная</t>
  </si>
  <si>
    <t>ремонт тепловых камер №1 и №2</t>
  </si>
  <si>
    <t>деф. Вед. 5/1 и 5/2 от 24.03.2016</t>
  </si>
  <si>
    <t>деф.вед. 4 от 24.03.16</t>
  </si>
  <si>
    <t>деф.вед. 3 от 24.03.16</t>
  </si>
  <si>
    <t>с.Покровское (ЦБ-4),О.С. ДОХБ</t>
  </si>
  <si>
    <t>смета старая 92-07-18</t>
  </si>
  <si>
    <t>смета 66-03-16</t>
  </si>
  <si>
    <t>деф. акт 7 от 24.03.16</t>
  </si>
  <si>
    <t>деф. акт 8 от 24.03.16</t>
  </si>
  <si>
    <t>ДЕФ. АКТ. 19-ВКХ</t>
  </si>
  <si>
    <t>деф.акт.16-ВКХ</t>
  </si>
  <si>
    <t>деф.акт. 13-ВКХ</t>
  </si>
  <si>
    <t>деф.акт. 10-ВКХ</t>
  </si>
  <si>
    <t>деф.акт. 11-ВКХ</t>
  </si>
  <si>
    <t>деф.акт.15-ВКХ</t>
  </si>
  <si>
    <t>деф.акт.17-ВКХ</t>
  </si>
  <si>
    <t>деф.акт.18-ВКХ</t>
  </si>
  <si>
    <t>Замена теплотрассы от д.19 до .20 д.Орешки, Ду 89-150, 50-170м</t>
  </si>
  <si>
    <r>
      <t>Текущий ремонт стального трубопровода Ду 1000 мм подачи стоков от первичных отстойников в аэротенк</t>
    </r>
    <r>
      <rPr>
        <sz val="12"/>
        <color indexed="10"/>
        <rFont val="Times New Roman"/>
        <family val="1"/>
        <charset val="204"/>
        <scheme val="major"/>
      </rPr>
      <t xml:space="preserve">
</t>
    </r>
  </si>
  <si>
    <t>деф.акт. 20-ВКХ</t>
  </si>
  <si>
    <t xml:space="preserve">Ремонт (реконструкция)  павильона скважины №2 ВЗУ-1 </t>
  </si>
  <si>
    <t>деф.акт.1 от 25.03.16</t>
  </si>
  <si>
    <t>деф.акт. 3 от 25.03.16</t>
  </si>
  <si>
    <t>деф.акт. 4 от 25.03.16</t>
  </si>
  <si>
    <t>деф.акт. 5 от 25.03.16</t>
  </si>
  <si>
    <t>деф.акт. 6 от 25.03.16</t>
  </si>
  <si>
    <t>деф.акт. 7 от 25.03.16</t>
  </si>
  <si>
    <t>деф.акт. 8 от 25.03.16</t>
  </si>
  <si>
    <t>Перекладка теплотрассы с подземной на воздушную</t>
  </si>
  <si>
    <t>руза</t>
  </si>
  <si>
    <t>тепло</t>
  </si>
  <si>
    <t>вода</t>
  </si>
  <si>
    <t>канализация</t>
  </si>
  <si>
    <t>тучково</t>
  </si>
  <si>
    <t>ивановское</t>
  </si>
  <si>
    <t>колюбакино</t>
  </si>
  <si>
    <t>волково</t>
  </si>
  <si>
    <t>старорузское</t>
  </si>
  <si>
    <t>дороховское</t>
  </si>
  <si>
    <t>деф.акт. 15 от 25.03.16</t>
  </si>
  <si>
    <t>деф.акт. 16 от 25.03.16</t>
  </si>
  <si>
    <t>деф.акт. 18 от 25.03.16</t>
  </si>
  <si>
    <t>деф.акт. 20 от 25.03.16</t>
  </si>
  <si>
    <t>деф.акт. 21 от 25.03.16</t>
  </si>
  <si>
    <t>деф.акт. 22 от 25.03.16</t>
  </si>
  <si>
    <t>деф.акт. 24 от 25.03.16</t>
  </si>
  <si>
    <t>деф.акт. 25 от 25.03.16</t>
  </si>
  <si>
    <t>деф.акт.26-ВКХ</t>
  </si>
  <si>
    <t>дефектный акт 24-ВКХ</t>
  </si>
  <si>
    <t xml:space="preserve">дефектный акт 22-ВКХ </t>
  </si>
  <si>
    <t xml:space="preserve">дефектный акт 23-ВКХ </t>
  </si>
  <si>
    <t>деф.акт. 21-ВКХ</t>
  </si>
  <si>
    <t>деф.акт. 11 от 25.03.16</t>
  </si>
  <si>
    <t>деф.акт. 12 от 25.03.16</t>
  </si>
  <si>
    <t>Ревизия взрывных клапанов на газовых котлах Энерко 2600</t>
  </si>
  <si>
    <t>выполнено</t>
  </si>
  <si>
    <t>главный энергетик</t>
  </si>
  <si>
    <t>д.а.45 от 28.03.16</t>
  </si>
  <si>
    <t>д.а.5 от 28.03.16</t>
  </si>
  <si>
    <t>д.а. 6 от 28.03.16</t>
  </si>
  <si>
    <t xml:space="preserve">д.а. 7 от 28.03.16 </t>
  </si>
  <si>
    <t xml:space="preserve">д.а. 8 от 28.03.16 </t>
  </si>
  <si>
    <t>д.а. 10 от 28.03.16</t>
  </si>
  <si>
    <t>д.а. 11 от 28.03.16</t>
  </si>
  <si>
    <t>д.а. 12 от 28.03.16</t>
  </si>
  <si>
    <t>д.а. 13 от 28.03.16</t>
  </si>
  <si>
    <t>д.а. 14 от 28.03.16</t>
  </si>
  <si>
    <t>д.а. 15 от 28.03.16</t>
  </si>
  <si>
    <t>д.а. 16 от 28.03.16</t>
  </si>
  <si>
    <t>д.а. 17 от 28.03.16</t>
  </si>
  <si>
    <t>д.а. 18 от 28.03.16</t>
  </si>
  <si>
    <t>д.а. 19 от 28.03.16</t>
  </si>
  <si>
    <t>д.а. 20 от 28.03.16</t>
  </si>
  <si>
    <t>д.а. 21 от 28.03.16</t>
  </si>
  <si>
    <t>д.а. 23 от 28.03.16</t>
  </si>
  <si>
    <t xml:space="preserve">д.а. 24 от 28.03.16 </t>
  </si>
  <si>
    <t xml:space="preserve">д.а. 25 от 28.03.16 </t>
  </si>
  <si>
    <t xml:space="preserve">д.а. 26 от 28.03.16 </t>
  </si>
  <si>
    <t xml:space="preserve">д.а. 27 от 28.03.16 </t>
  </si>
  <si>
    <t xml:space="preserve">д.а. 28 и 29 от 28.03.16 </t>
  </si>
  <si>
    <t xml:space="preserve">д.а. 30 от 28.03.16 </t>
  </si>
  <si>
    <t>д.а.9 от 28.03.16</t>
  </si>
  <si>
    <t xml:space="preserve">д.а. 31 от 28.03.16 </t>
  </si>
  <si>
    <t xml:space="preserve">д.а. 32 от 28.03.16 </t>
  </si>
  <si>
    <t xml:space="preserve">д.а. 33 от 28.03.16 </t>
  </si>
  <si>
    <t>д.а.36 от 28.03.16</t>
  </si>
  <si>
    <t>д.а.37 от 28.03.16</t>
  </si>
  <si>
    <t xml:space="preserve">д.а. 38 от 28.03.16 </t>
  </si>
  <si>
    <t xml:space="preserve">д.а. 39 от 28.03.16 </t>
  </si>
  <si>
    <t xml:space="preserve">д.а. 40 от 28.03.16 </t>
  </si>
  <si>
    <t>д.а.41 от 28.03.16</t>
  </si>
  <si>
    <t>д.а. 42 от 28.03.16</t>
  </si>
  <si>
    <t>д.а. 43 от 28.03.16</t>
  </si>
  <si>
    <t>д.а. 44 от 28.03.16</t>
  </si>
  <si>
    <t>деф.акт. 19 от 25.03.16</t>
  </si>
  <si>
    <t>деф.акт. 23 от 25.03.16</t>
  </si>
  <si>
    <t>д.а. 25 от 28.03.16</t>
  </si>
  <si>
    <t>Профилактические работы по котлам ЗИОСАБ 600квт №1,2,3,4,5</t>
  </si>
  <si>
    <t>д.а. 24 от 28.03.16</t>
  </si>
  <si>
    <t>деф.акт. 25-ВКХ</t>
  </si>
  <si>
    <t>чистка, промывка котлов  и теплообменников</t>
  </si>
  <si>
    <t>ШАУЛОВА ОЗП</t>
  </si>
  <si>
    <t>деф. Вед. 1.03.16 от 18.03.2016</t>
  </si>
  <si>
    <t>деф.акт №3 от21.03.16</t>
  </si>
  <si>
    <t>смета 61-03/16</t>
  </si>
  <si>
    <t>смета 65-03/16</t>
  </si>
  <si>
    <t>смета 71-03/16</t>
  </si>
  <si>
    <t xml:space="preserve">д.а. 46 от 28.03.16 </t>
  </si>
  <si>
    <t>д.а. 47 от 28.03.16</t>
  </si>
  <si>
    <t>д.а. 48 от 28.03.16</t>
  </si>
  <si>
    <t>д.а. 49 от 28.03.16</t>
  </si>
  <si>
    <t>д.а. 54 от 28.03.16</t>
  </si>
  <si>
    <t>д.а.1 от 29.03.16</t>
  </si>
  <si>
    <t>замена котла №6</t>
  </si>
  <si>
    <t>г.Руза,ул.Говорова, д.1а  Котельная мазутная котлы Е-1/9М-6шт</t>
  </si>
  <si>
    <t>куплен насос но не установлен</t>
  </si>
  <si>
    <t>д.а.3 от 29.03.16</t>
  </si>
  <si>
    <t>д.а.4 от 29.03.16</t>
  </si>
  <si>
    <t>д.а.5 от 29.03.16</t>
  </si>
  <si>
    <t>д.а.7 от 29.03.16</t>
  </si>
  <si>
    <t>д.а.9 от 29.03.16</t>
  </si>
  <si>
    <t>д.а.11 от 29.03.16</t>
  </si>
  <si>
    <t>смета 76,79,80-03/16</t>
  </si>
  <si>
    <t>смета 81-03/16</t>
  </si>
  <si>
    <t>смета 78-03/16</t>
  </si>
  <si>
    <t>монтаж отопления хлораторной</t>
  </si>
  <si>
    <t>Ремонт здания хлораторной</t>
  </si>
  <si>
    <t>приобрели</t>
  </si>
  <si>
    <t>выполнены</t>
  </si>
  <si>
    <t>выполнили</t>
  </si>
  <si>
    <t>дефектовка</t>
  </si>
  <si>
    <t>ремонт кровли скважины ВЗУ</t>
  </si>
  <si>
    <t xml:space="preserve">д.а. 34 и 35 от 28.03.16 </t>
  </si>
  <si>
    <t>шаулова</t>
  </si>
  <si>
    <t>Горбово, ул.Центральная</t>
  </si>
  <si>
    <t>иванов</t>
  </si>
  <si>
    <t>Галицкий</t>
  </si>
  <si>
    <t>материалы кварцевый песок или щеденка мел.фр.-2т</t>
  </si>
  <si>
    <t>зарплата</t>
  </si>
  <si>
    <t>сдеали</t>
  </si>
  <si>
    <t>смета 82-03/16</t>
  </si>
  <si>
    <t>д.а. 13.03.16</t>
  </si>
  <si>
    <t>д.а. 12.03.16</t>
  </si>
  <si>
    <t>д.а. 15.03.16</t>
  </si>
  <si>
    <t>д.а. 4.03.16</t>
  </si>
  <si>
    <t>д.а. 5.03.16</t>
  </si>
  <si>
    <t xml:space="preserve">д.а. 2.03.16 </t>
  </si>
  <si>
    <t>договор 20/01/16-РЕМ/1</t>
  </si>
  <si>
    <t>План (тариф+прибыль+амортизация)   т.руб без НДС</t>
  </si>
  <si>
    <t>смета 84-03/16</t>
  </si>
  <si>
    <t>смета 93-04/16</t>
  </si>
  <si>
    <t>дефектный акт 56.02.16</t>
  </si>
  <si>
    <t>дефектный акт 57.02.16</t>
  </si>
  <si>
    <t>смета 87-03/16</t>
  </si>
  <si>
    <t>смета 88-03/16</t>
  </si>
  <si>
    <t>смета 89-04/16</t>
  </si>
  <si>
    <t>смета 90-04/16</t>
  </si>
  <si>
    <t>смета 91-04/16</t>
  </si>
  <si>
    <t>смета 95-04/16</t>
  </si>
  <si>
    <t>смета 97-04/16</t>
  </si>
  <si>
    <t>смета 96-04/16</t>
  </si>
  <si>
    <t>смета 98-04/16</t>
  </si>
  <si>
    <t>дефектный акт 59.02.16</t>
  </si>
  <si>
    <t>смета 99-04/16</t>
  </si>
  <si>
    <t>смета 100-04/16</t>
  </si>
  <si>
    <t>смета 101-04/16</t>
  </si>
  <si>
    <t>смета 102-04/16</t>
  </si>
  <si>
    <t>смета 103-04/16</t>
  </si>
  <si>
    <t>смета 104-04-16</t>
  </si>
  <si>
    <t>д.а.№1 от 05.04.16</t>
  </si>
  <si>
    <t>Замена участка водопроводной сети от ж.д. до ж.д. ул.Центральная</t>
  </si>
  <si>
    <t>Плюхин обещал</t>
  </si>
  <si>
    <t>ВЗУ п.Космодемьянский (все ВЗУ)</t>
  </si>
  <si>
    <t>жалоба</t>
  </si>
  <si>
    <t>водопроводные сети  промыка сетей, колонки</t>
  </si>
  <si>
    <t>Шаулова</t>
  </si>
  <si>
    <t>деф.акт. 14-ВКХ</t>
  </si>
  <si>
    <t>смета 108-04/16</t>
  </si>
  <si>
    <t>смета 106-04/16</t>
  </si>
  <si>
    <t>смета 105-04/16</t>
  </si>
  <si>
    <t>смета 107-04/16</t>
  </si>
  <si>
    <t>смета 85-03/16</t>
  </si>
  <si>
    <t>смета 86-03/16</t>
  </si>
  <si>
    <t>смета общая</t>
  </si>
  <si>
    <t>смета 109-04/16</t>
  </si>
  <si>
    <t>смета 110-04/16</t>
  </si>
  <si>
    <t>украинцев</t>
  </si>
  <si>
    <t>смета 08-02/16</t>
  </si>
  <si>
    <t>дефектный акт 10 от24.03.16</t>
  </si>
  <si>
    <t>смета 112-04/16</t>
  </si>
  <si>
    <t>смета 113-04/16</t>
  </si>
  <si>
    <t>смета 114-04/16</t>
  </si>
  <si>
    <t>смета 115-04/16</t>
  </si>
  <si>
    <t>смета 116 и 117-04/16</t>
  </si>
  <si>
    <t>смета 118-04/16</t>
  </si>
  <si>
    <t>смета 119-04/16</t>
  </si>
  <si>
    <t>смета 111-04/16</t>
  </si>
  <si>
    <t>дефектовка 22-04,16/т</t>
  </si>
  <si>
    <t>смета 120-04/16</t>
  </si>
  <si>
    <t>смета 121-04/16</t>
  </si>
  <si>
    <t>смета 122-04/16</t>
  </si>
  <si>
    <t>смета 123-04/16</t>
  </si>
  <si>
    <t>смета 124-04/16</t>
  </si>
  <si>
    <t>смета 125-04/16</t>
  </si>
  <si>
    <t>смета 126-04/16</t>
  </si>
  <si>
    <t>смета 127-04/16</t>
  </si>
  <si>
    <t>смета 128-04/16</t>
  </si>
  <si>
    <t>Замена трубопроводов теплосети за сельским советомд.Лидино</t>
  </si>
  <si>
    <t>д.а.1 от 6.04.16</t>
  </si>
  <si>
    <t>ПП1-32-0,7-2   ВВП№16 (4м)</t>
  </si>
  <si>
    <t>ВВП №16 - 2шт (4м)</t>
  </si>
  <si>
    <t>нас.1Д 315-50</t>
  </si>
  <si>
    <t>насос Х 15/20.</t>
  </si>
  <si>
    <t>вентилятор .ВДн-11,2</t>
  </si>
  <si>
    <t>ВВП №14 (4м)</t>
  </si>
  <si>
    <t>трубка лат Л68 784шт (3м)</t>
  </si>
  <si>
    <t xml:space="preserve">трубка Л68 – 232шт  (3м) </t>
  </si>
  <si>
    <t>ВВП №12 -2шт (4м)</t>
  </si>
  <si>
    <t>ВВП №14 -2шт (4м)</t>
  </si>
  <si>
    <t>подогр.Алфа- Лаваль M10-BFG -2шт</t>
  </si>
  <si>
    <t>ВВП№14 - 3шт (4м)</t>
  </si>
  <si>
    <t>нас. КМ65-50-160 5,5квт</t>
  </si>
  <si>
    <t>ВВП №12 - 2шт (4м)</t>
  </si>
  <si>
    <t>ПП1-32-7-2 (3м)</t>
  </si>
  <si>
    <t>дефектовка 1-04.16/к</t>
  </si>
  <si>
    <t>смета 129-04/16</t>
  </si>
  <si>
    <t>смета  130-04/16</t>
  </si>
  <si>
    <t>смета  131-04/16</t>
  </si>
  <si>
    <t>на завод ремонтировать ТА250/1900</t>
  </si>
  <si>
    <t>диаметр 32 материал</t>
  </si>
  <si>
    <t xml:space="preserve">счет Инчина </t>
  </si>
  <si>
    <t>смета 04/16</t>
  </si>
  <si>
    <t>включена в ИП</t>
  </si>
  <si>
    <t>смета 133-04/16</t>
  </si>
  <si>
    <t>смета 134-04/16</t>
  </si>
  <si>
    <t>смета 135-04/16</t>
  </si>
  <si>
    <t>смета май</t>
  </si>
  <si>
    <t>смета 136-04/16</t>
  </si>
  <si>
    <t>смета 137-04/16</t>
  </si>
  <si>
    <t>дефектовка 12.04.16</t>
  </si>
  <si>
    <t>смета 139-04/16</t>
  </si>
  <si>
    <t>смета 141-04/16</t>
  </si>
  <si>
    <t>Установка частотных регуляторов на дымососы №3 и вентилятор котла №3.</t>
  </si>
  <si>
    <t>мощность 55кВ-1шт,35 кВ-1шт</t>
  </si>
  <si>
    <t>деф.акт смета старая 93-08-15</t>
  </si>
  <si>
    <t>смета 144-04-16</t>
  </si>
  <si>
    <t>смета 142-04/16</t>
  </si>
  <si>
    <t>смета 143-04/16</t>
  </si>
  <si>
    <t>смета 138-04/16</t>
  </si>
  <si>
    <t>Замена трубопровода теплоносителя вблизи ж/д ВМР 12 к ЦТП 4 и магазину "Домовой", ООО "Гурман" на подземное исполнение в ППУ изоляции</t>
  </si>
  <si>
    <t>д.а. 24-04.16/т</t>
  </si>
  <si>
    <t>Замена трубопровода отопления и ГВСк ж/д ВМР 12 в подземном исполнении в ППУ изоляции</t>
  </si>
  <si>
    <t>д.а. 23-04.16/т</t>
  </si>
  <si>
    <t>администрация</t>
  </si>
  <si>
    <t>Примечание теплотрассы не входящие в ОЗП</t>
  </si>
  <si>
    <t>Ремонт подогревателей отопления «Радуга Хит» №1,2.</t>
  </si>
  <si>
    <t>Проверка уровня катионита в фильтрах ХВО №1,2,3,4 с досыпкой катионита до верхнего уровня. Ревизия всей запорной арматуры на оборудовании ХВО с частичной ее заменой.</t>
  </si>
  <si>
    <t>л</t>
  </si>
  <si>
    <t>смета 147-04/16</t>
  </si>
  <si>
    <t>смета 148-04/16</t>
  </si>
  <si>
    <t>мероприятий по подготовке объектов коммунального хозяйства</t>
  </si>
  <si>
    <t xml:space="preserve"> к отопительному сезону 2016-2017 г.г.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</si>
</sst>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#,##0.000"/>
    <numFmt numFmtId="168" formatCode="#,##0.0"/>
    <numFmt numFmtId="169" formatCode="_-* #,##0.0_р_._-;\-* #,##0.0_р_._-;_-* &quot;-&quot;??_р_._-;_-@_-"/>
    <numFmt numFmtId="170" formatCode="_-* #,##0.000_р_._-;\-* #,##0.000_р_._-;_-* &quot;-&quot;???_р_._-;_-@_-"/>
  </numFmts>
  <fonts count="5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  <scheme val="major"/>
    </font>
    <font>
      <b/>
      <u/>
      <sz val="12"/>
      <name val="Times New Roman"/>
      <family val="1"/>
      <charset val="204"/>
      <scheme val="major"/>
    </font>
    <font>
      <sz val="12"/>
      <name val="Times New Roman"/>
      <family val="1"/>
      <charset val="204"/>
      <scheme val="major"/>
    </font>
    <font>
      <sz val="12"/>
      <color indexed="8"/>
      <name val="Times New Roman"/>
      <family val="1"/>
      <charset val="204"/>
      <scheme val="major"/>
    </font>
    <font>
      <b/>
      <sz val="12"/>
      <color indexed="10"/>
      <name val="Times New Roman"/>
      <family val="1"/>
      <charset val="204"/>
      <scheme val="major"/>
    </font>
    <font>
      <b/>
      <sz val="12"/>
      <color indexed="12"/>
      <name val="Times New Roman"/>
      <family val="1"/>
      <charset val="204"/>
      <scheme val="major"/>
    </font>
    <font>
      <i/>
      <sz val="12"/>
      <name val="Times New Roman"/>
      <family val="1"/>
      <charset val="204"/>
      <scheme val="major"/>
    </font>
    <font>
      <b/>
      <i/>
      <sz val="12"/>
      <name val="Times New Roman"/>
      <family val="1"/>
      <charset val="204"/>
      <scheme val="major"/>
    </font>
    <font>
      <b/>
      <u/>
      <sz val="12"/>
      <color indexed="10"/>
      <name val="Times New Roman"/>
      <family val="1"/>
      <charset val="204"/>
      <scheme val="major"/>
    </font>
    <font>
      <b/>
      <u/>
      <sz val="12"/>
      <color indexed="12"/>
      <name val="Times New Roman"/>
      <family val="1"/>
      <charset val="204"/>
      <scheme val="major"/>
    </font>
    <font>
      <b/>
      <u/>
      <sz val="12"/>
      <color indexed="8"/>
      <name val="Times New Roman"/>
      <family val="1"/>
      <charset val="204"/>
      <scheme val="major"/>
    </font>
    <font>
      <sz val="12"/>
      <color indexed="10"/>
      <name val="Times New Roman"/>
      <family val="1"/>
      <charset val="204"/>
      <scheme val="major"/>
    </font>
    <font>
      <b/>
      <sz val="12"/>
      <color indexed="8"/>
      <name val="Times New Roman"/>
      <family val="1"/>
      <charset val="204"/>
      <scheme val="major"/>
    </font>
    <font>
      <b/>
      <i/>
      <sz val="12"/>
      <color indexed="10"/>
      <name val="Times New Roman"/>
      <family val="1"/>
      <charset val="204"/>
      <scheme val="major"/>
    </font>
    <font>
      <b/>
      <i/>
      <sz val="12"/>
      <color indexed="12"/>
      <name val="Times New Roman"/>
      <family val="1"/>
      <charset val="204"/>
      <scheme val="major"/>
    </font>
    <font>
      <b/>
      <u/>
      <sz val="12"/>
      <color indexed="20"/>
      <name val="Times New Roman"/>
      <family val="1"/>
      <charset val="204"/>
      <scheme val="major"/>
    </font>
    <font>
      <b/>
      <i/>
      <u/>
      <sz val="12"/>
      <name val="Times New Roman"/>
      <family val="1"/>
      <charset val="204"/>
      <scheme val="major"/>
    </font>
    <font>
      <b/>
      <i/>
      <u/>
      <sz val="12"/>
      <color indexed="17"/>
      <name val="Times New Roman"/>
      <family val="1"/>
      <charset val="204"/>
      <scheme val="major"/>
    </font>
    <font>
      <b/>
      <i/>
      <u/>
      <sz val="12"/>
      <color indexed="14"/>
      <name val="Times New Roman"/>
      <family val="1"/>
      <charset val="204"/>
      <scheme val="major"/>
    </font>
    <font>
      <i/>
      <u/>
      <sz val="12"/>
      <name val="Times New Roman"/>
      <family val="1"/>
      <charset val="204"/>
      <scheme val="major"/>
    </font>
    <font>
      <i/>
      <sz val="12"/>
      <color indexed="10"/>
      <name val="Times New Roman"/>
      <family val="1"/>
      <charset val="204"/>
      <scheme val="major"/>
    </font>
    <font>
      <b/>
      <i/>
      <u/>
      <sz val="12"/>
      <color indexed="8"/>
      <name val="Times New Roman"/>
      <family val="1"/>
      <charset val="204"/>
      <scheme val="major"/>
    </font>
    <font>
      <b/>
      <u/>
      <sz val="12"/>
      <color indexed="60"/>
      <name val="Times New Roman"/>
      <family val="1"/>
      <charset val="204"/>
      <scheme val="major"/>
    </font>
    <font>
      <b/>
      <u/>
      <sz val="12"/>
      <color indexed="19"/>
      <name val="Times New Roman"/>
      <family val="1"/>
      <charset val="204"/>
      <scheme val="major"/>
    </font>
    <font>
      <b/>
      <u/>
      <sz val="12"/>
      <color indexed="14"/>
      <name val="Times New Roman"/>
      <family val="1"/>
      <charset val="204"/>
      <scheme val="major"/>
    </font>
    <font>
      <u/>
      <sz val="12"/>
      <name val="Times New Roman"/>
      <family val="1"/>
      <charset val="204"/>
      <scheme val="major"/>
    </font>
    <font>
      <i/>
      <sz val="12"/>
      <color indexed="12"/>
      <name val="Times New Roman"/>
      <family val="1"/>
      <charset val="204"/>
      <scheme val="major"/>
    </font>
    <font>
      <b/>
      <u/>
      <sz val="12"/>
      <color indexed="16"/>
      <name val="Times New Roman"/>
      <family val="1"/>
      <charset val="204"/>
      <scheme val="major"/>
    </font>
    <font>
      <b/>
      <i/>
      <u/>
      <sz val="12"/>
      <color indexed="19"/>
      <name val="Times New Roman"/>
      <family val="1"/>
      <charset val="204"/>
      <scheme val="major"/>
    </font>
    <font>
      <b/>
      <u/>
      <sz val="12"/>
      <color indexed="18"/>
      <name val="Times New Roman"/>
      <family val="1"/>
      <charset val="204"/>
      <scheme val="major"/>
    </font>
    <font>
      <b/>
      <u/>
      <sz val="12"/>
      <color indexed="17"/>
      <name val="Times New Roman"/>
      <family val="1"/>
      <charset val="204"/>
      <scheme val="major"/>
    </font>
    <font>
      <b/>
      <sz val="12"/>
      <color indexed="18"/>
      <name val="Times New Roman"/>
      <family val="1"/>
      <charset val="204"/>
      <scheme val="major"/>
    </font>
    <font>
      <b/>
      <u/>
      <sz val="12"/>
      <color indexed="61"/>
      <name val="Times New Roman"/>
      <family val="1"/>
      <charset val="204"/>
      <scheme val="major"/>
    </font>
    <font>
      <sz val="12"/>
      <color indexed="18"/>
      <name val="Times New Roman"/>
      <family val="1"/>
      <charset val="204"/>
      <scheme val="major"/>
    </font>
    <font>
      <b/>
      <sz val="12"/>
      <color indexed="14"/>
      <name val="Times New Roman"/>
      <family val="1"/>
      <charset val="204"/>
      <scheme val="major"/>
    </font>
    <font>
      <b/>
      <i/>
      <sz val="12"/>
      <color indexed="8"/>
      <name val="Times New Roman"/>
      <family val="1"/>
      <charset val="204"/>
      <scheme val="major"/>
    </font>
    <font>
      <b/>
      <i/>
      <u/>
      <sz val="12"/>
      <color indexed="16"/>
      <name val="Times New Roman"/>
      <family val="1"/>
      <charset val="204"/>
      <scheme val="major"/>
    </font>
    <font>
      <b/>
      <i/>
      <u/>
      <sz val="12"/>
      <color indexed="20"/>
      <name val="Times New Roman"/>
      <family val="1"/>
      <charset val="204"/>
      <scheme val="major"/>
    </font>
    <font>
      <b/>
      <u/>
      <sz val="12"/>
      <color indexed="57"/>
      <name val="Times New Roman"/>
      <family val="1"/>
      <charset val="204"/>
      <scheme val="major"/>
    </font>
    <font>
      <b/>
      <u/>
      <sz val="12"/>
      <color indexed="21"/>
      <name val="Times New Roman"/>
      <family val="1"/>
      <charset val="204"/>
      <scheme val="major"/>
    </font>
    <font>
      <b/>
      <sz val="12"/>
      <color indexed="48"/>
      <name val="Times New Roman"/>
      <family val="1"/>
      <charset val="204"/>
      <scheme val="major"/>
    </font>
    <font>
      <sz val="12"/>
      <name val="Arial Cyr"/>
      <charset val="204"/>
    </font>
    <font>
      <b/>
      <sz val="12"/>
      <color rgb="FFFF0000"/>
      <name val="Times New Roman"/>
      <family val="1"/>
      <charset val="204"/>
      <scheme val="major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  <scheme val="major"/>
    </font>
    <font>
      <b/>
      <sz val="16"/>
      <name val="Times New Roman"/>
      <family val="1"/>
      <charset val="204"/>
      <scheme val="major"/>
    </font>
    <font>
      <b/>
      <u/>
      <sz val="14"/>
      <name val="Times New Roman"/>
      <family val="1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CC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1541">
    <xf numFmtId="0" fontId="0" fillId="0" borderId="0" xfId="0"/>
    <xf numFmtId="0" fontId="4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/>
    <xf numFmtId="0" fontId="4" fillId="0" borderId="3" xfId="0" applyFont="1" applyFill="1" applyBorder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 wrapText="1"/>
    </xf>
    <xf numFmtId="1" fontId="4" fillId="0" borderId="3" xfId="1" applyNumberFormat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1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/>
    <xf numFmtId="49" fontId="4" fillId="0" borderId="3" xfId="0" applyNumberFormat="1" applyFont="1" applyFill="1" applyBorder="1" applyAlignment="1">
      <alignment wrapText="1"/>
    </xf>
    <xf numFmtId="0" fontId="7" fillId="1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8" fillId="4" borderId="1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11" fillId="4" borderId="12" xfId="0" applyFont="1" applyFill="1" applyBorder="1" applyAlignment="1">
      <alignment horizontal="center" vertical="center" wrapText="1"/>
    </xf>
    <xf numFmtId="165" fontId="12" fillId="4" borderId="12" xfId="0" applyNumberFormat="1" applyFont="1" applyFill="1" applyBorder="1" applyAlignment="1">
      <alignment horizontal="center" vertical="center" wrapText="1"/>
    </xf>
    <xf numFmtId="2" fontId="8" fillId="4" borderId="12" xfId="0" applyNumberFormat="1" applyFont="1" applyFill="1" applyBorder="1" applyAlignment="1">
      <alignment horizontal="center" vertical="center" wrapText="1"/>
    </xf>
    <xf numFmtId="165" fontId="8" fillId="4" borderId="12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wrapText="1"/>
    </xf>
    <xf numFmtId="49" fontId="7" fillId="4" borderId="12" xfId="0" applyNumberFormat="1" applyFont="1" applyFill="1" applyBorder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wrapText="1"/>
    </xf>
    <xf numFmtId="0" fontId="9" fillId="0" borderId="4" xfId="0" applyFont="1" applyBorder="1" applyAlignment="1">
      <alignment horizontal="left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9" fontId="9" fillId="3" borderId="3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left" vertical="center" wrapText="1"/>
    </xf>
    <xf numFmtId="165" fontId="17" fillId="4" borderId="12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wrapText="1"/>
    </xf>
    <xf numFmtId="49" fontId="8" fillId="4" borderId="3" xfId="0" applyNumberFormat="1" applyFont="1" applyFill="1" applyBorder="1" applyAlignment="1">
      <alignment wrapText="1"/>
    </xf>
    <xf numFmtId="0" fontId="8" fillId="4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9" fillId="3" borderId="13" xfId="0" applyFont="1" applyFill="1" applyBorder="1" applyAlignment="1">
      <alignment horizontal="center" vertical="center" wrapText="1"/>
    </xf>
    <xf numFmtId="165" fontId="7" fillId="3" borderId="13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vertical="center" wrapText="1"/>
    </xf>
    <xf numFmtId="166" fontId="12" fillId="4" borderId="12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9" fillId="3" borderId="10" xfId="0" applyFont="1" applyFill="1" applyBorder="1" applyAlignment="1">
      <alignment horizontal="center" vertical="center" wrapText="1"/>
    </xf>
    <xf numFmtId="165" fontId="7" fillId="3" borderId="10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2" fontId="8" fillId="4" borderId="8" xfId="0" applyNumberFormat="1" applyFont="1" applyFill="1" applyBorder="1" applyAlignment="1">
      <alignment horizontal="center" vertical="center" wrapText="1"/>
    </xf>
    <xf numFmtId="165" fontId="8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wrapText="1"/>
    </xf>
    <xf numFmtId="0" fontId="7" fillId="4" borderId="41" xfId="0" applyFont="1" applyFill="1" applyBorder="1" applyAlignment="1">
      <alignment wrapText="1"/>
    </xf>
    <xf numFmtId="0" fontId="7" fillId="4" borderId="7" xfId="0" applyFont="1" applyFill="1" applyBorder="1" applyAlignment="1">
      <alignment wrapText="1"/>
    </xf>
    <xf numFmtId="49" fontId="7" fillId="4" borderId="7" xfId="0" applyNumberFormat="1" applyFont="1" applyFill="1" applyBorder="1" applyAlignment="1">
      <alignment wrapText="1"/>
    </xf>
    <xf numFmtId="49" fontId="9" fillId="3" borderId="13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wrapText="1"/>
    </xf>
    <xf numFmtId="49" fontId="9" fillId="3" borderId="10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165" fontId="7" fillId="4" borderId="28" xfId="0" applyNumberFormat="1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wrapText="1"/>
    </xf>
    <xf numFmtId="0" fontId="8" fillId="11" borderId="28" xfId="0" applyFont="1" applyFill="1" applyBorder="1" applyAlignment="1">
      <alignment horizontal="center" vertical="center" wrapText="1"/>
    </xf>
    <xf numFmtId="0" fontId="7" fillId="11" borderId="28" xfId="0" applyFont="1" applyFill="1" applyBorder="1" applyAlignment="1">
      <alignment vertical="center" wrapText="1"/>
    </xf>
    <xf numFmtId="2" fontId="20" fillId="11" borderId="28" xfId="0" applyNumberFormat="1" applyFont="1" applyFill="1" applyBorder="1" applyAlignment="1">
      <alignment horizontal="center" vertical="center" wrapText="1"/>
    </xf>
    <xf numFmtId="166" fontId="21" fillId="11" borderId="28" xfId="0" applyNumberFormat="1" applyFont="1" applyFill="1" applyBorder="1" applyAlignment="1">
      <alignment horizontal="center" vertical="center" wrapText="1"/>
    </xf>
    <xf numFmtId="2" fontId="22" fillId="11" borderId="28" xfId="0" applyNumberFormat="1" applyFont="1" applyFill="1" applyBorder="1" applyAlignment="1">
      <alignment horizontal="center" vertical="center" wrapText="1"/>
    </xf>
    <xf numFmtId="165" fontId="23" fillId="11" borderId="28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2" fontId="20" fillId="2" borderId="4" xfId="0" applyNumberFormat="1" applyFont="1" applyFill="1" applyBorder="1" applyAlignment="1">
      <alignment horizontal="center" vertical="center" wrapText="1"/>
    </xf>
    <xf numFmtId="165" fontId="21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165" fontId="23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2" fontId="20" fillId="2" borderId="3" xfId="0" applyNumberFormat="1" applyFont="1" applyFill="1" applyBorder="1" applyAlignment="1">
      <alignment horizontal="center" vertical="center" wrapText="1"/>
    </xf>
    <xf numFmtId="165" fontId="21" fillId="2" borderId="3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165" fontId="24" fillId="2" borderId="3" xfId="0" applyNumberFormat="1" applyFont="1" applyFill="1" applyBorder="1" applyAlignment="1">
      <alignment horizontal="center" vertical="center" wrapText="1"/>
    </xf>
    <xf numFmtId="165" fontId="23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2" fontId="8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2" fontId="9" fillId="3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5" xfId="0" applyFont="1" applyFill="1" applyBorder="1" applyAlignment="1">
      <alignment horizontal="left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left" vertical="center" wrapText="1"/>
    </xf>
    <xf numFmtId="2" fontId="9" fillId="3" borderId="10" xfId="0" applyNumberFormat="1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2" fontId="23" fillId="4" borderId="12" xfId="0" applyNumberFormat="1" applyFont="1" applyFill="1" applyBorder="1" applyAlignment="1">
      <alignment horizontal="center" vertical="center" wrapText="1"/>
    </xf>
    <xf numFmtId="165" fontId="23" fillId="4" borderId="12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wrapText="1"/>
    </xf>
    <xf numFmtId="49" fontId="9" fillId="0" borderId="3" xfId="0" applyNumberFormat="1" applyFont="1" applyBorder="1" applyAlignment="1">
      <alignment wrapText="1"/>
    </xf>
    <xf numFmtId="2" fontId="9" fillId="3" borderId="7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7" xfId="0" applyFont="1" applyFill="1" applyBorder="1" applyAlignment="1">
      <alignment wrapText="1"/>
    </xf>
    <xf numFmtId="49" fontId="9" fillId="0" borderId="7" xfId="0" applyNumberFormat="1" applyFont="1" applyBorder="1" applyAlignment="1">
      <alignment wrapText="1"/>
    </xf>
    <xf numFmtId="0" fontId="9" fillId="0" borderId="13" xfId="0" applyFont="1" applyBorder="1" applyAlignment="1">
      <alignment horizontal="left" vertical="center" wrapText="1"/>
    </xf>
    <xf numFmtId="0" fontId="8" fillId="18" borderId="12" xfId="0" applyFont="1" applyFill="1" applyBorder="1" applyAlignment="1">
      <alignment horizontal="center" vertical="center" wrapText="1"/>
    </xf>
    <xf numFmtId="0" fontId="7" fillId="18" borderId="12" xfId="0" applyFont="1" applyFill="1" applyBorder="1" applyAlignment="1">
      <alignment vertical="center" wrapText="1"/>
    </xf>
    <xf numFmtId="0" fontId="11" fillId="18" borderId="12" xfId="0" applyFont="1" applyFill="1" applyBorder="1" applyAlignment="1">
      <alignment horizontal="center" vertical="center" wrapText="1"/>
    </xf>
    <xf numFmtId="2" fontId="8" fillId="18" borderId="12" xfId="0" applyNumberFormat="1" applyFont="1" applyFill="1" applyBorder="1" applyAlignment="1">
      <alignment horizontal="center" vertical="center" wrapText="1"/>
    </xf>
    <xf numFmtId="165" fontId="8" fillId="18" borderId="12" xfId="0" applyNumberFormat="1" applyFont="1" applyFill="1" applyBorder="1" applyAlignment="1">
      <alignment horizontal="center" vertical="center" wrapText="1"/>
    </xf>
    <xf numFmtId="0" fontId="7" fillId="18" borderId="12" xfId="0" applyFont="1" applyFill="1" applyBorder="1" applyAlignment="1">
      <alignment wrapText="1"/>
    </xf>
    <xf numFmtId="0" fontId="7" fillId="18" borderId="12" xfId="0" applyFont="1" applyFill="1" applyBorder="1" applyAlignment="1">
      <alignment horizontal="left" vertical="center" wrapText="1"/>
    </xf>
    <xf numFmtId="49" fontId="7" fillId="18" borderId="12" xfId="0" applyNumberFormat="1" applyFont="1" applyFill="1" applyBorder="1" applyAlignment="1">
      <alignment wrapText="1"/>
    </xf>
    <xf numFmtId="0" fontId="9" fillId="0" borderId="8" xfId="0" applyFont="1" applyFill="1" applyBorder="1" applyAlignment="1">
      <alignment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wrapText="1"/>
    </xf>
    <xf numFmtId="0" fontId="7" fillId="4" borderId="12" xfId="0" applyFont="1" applyFill="1" applyBorder="1" applyAlignment="1">
      <alignment horizontal="center" vertical="center" wrapText="1"/>
    </xf>
    <xf numFmtId="2" fontId="7" fillId="4" borderId="12" xfId="0" applyNumberFormat="1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49" fontId="9" fillId="0" borderId="4" xfId="0" applyNumberFormat="1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165" fontId="7" fillId="4" borderId="12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5" fontId="23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49" fontId="9" fillId="4" borderId="7" xfId="0" applyNumberFormat="1" applyFont="1" applyFill="1" applyBorder="1" applyAlignment="1">
      <alignment wrapText="1"/>
    </xf>
    <xf numFmtId="0" fontId="9" fillId="4" borderId="7" xfId="0" applyFont="1" applyFill="1" applyBorder="1" applyAlignment="1">
      <alignment wrapText="1"/>
    </xf>
    <xf numFmtId="49" fontId="9" fillId="0" borderId="13" xfId="0" applyNumberFormat="1" applyFont="1" applyBorder="1" applyAlignment="1">
      <alignment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9" fillId="0" borderId="10" xfId="0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wrapText="1"/>
    </xf>
    <xf numFmtId="0" fontId="9" fillId="0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wrapText="1"/>
    </xf>
    <xf numFmtId="0" fontId="8" fillId="4" borderId="17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center" vertical="center" wrapText="1"/>
    </xf>
    <xf numFmtId="2" fontId="23" fillId="4" borderId="17" xfId="0" applyNumberFormat="1" applyFont="1" applyFill="1" applyBorder="1" applyAlignment="1">
      <alignment horizontal="center" vertical="center" wrapText="1"/>
    </xf>
    <xf numFmtId="165" fontId="7" fillId="4" borderId="17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vertical="center" wrapText="1"/>
    </xf>
    <xf numFmtId="166" fontId="12" fillId="4" borderId="17" xfId="0" applyNumberFormat="1" applyFont="1" applyFill="1" applyBorder="1" applyAlignment="1">
      <alignment horizontal="center" vertical="center" wrapText="1"/>
    </xf>
    <xf numFmtId="165" fontId="23" fillId="4" borderId="17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65" fontId="23" fillId="4" borderId="28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wrapText="1"/>
    </xf>
    <xf numFmtId="0" fontId="7" fillId="0" borderId="29" xfId="0" applyFont="1" applyBorder="1" applyAlignment="1">
      <alignment wrapText="1"/>
    </xf>
    <xf numFmtId="0" fontId="14" fillId="11" borderId="4" xfId="0" applyFont="1" applyFill="1" applyBorder="1" applyAlignment="1">
      <alignment wrapText="1"/>
    </xf>
    <xf numFmtId="165" fontId="23" fillId="11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2" borderId="3" xfId="0" applyFont="1" applyFill="1" applyBorder="1" applyAlignment="1">
      <alignment wrapText="1"/>
    </xf>
    <xf numFmtId="165" fontId="14" fillId="2" borderId="3" xfId="0" applyNumberFormat="1" applyFont="1" applyFill="1" applyBorder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165" fontId="9" fillId="3" borderId="13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vertical="center" wrapText="1"/>
    </xf>
    <xf numFmtId="165" fontId="9" fillId="3" borderId="3" xfId="0" applyNumberFormat="1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vertical="center" wrapText="1"/>
    </xf>
    <xf numFmtId="0" fontId="9" fillId="3" borderId="35" xfId="0" applyFont="1" applyFill="1" applyBorder="1" applyAlignment="1">
      <alignment horizontal="left" vertical="center" wrapText="1"/>
    </xf>
    <xf numFmtId="2" fontId="21" fillId="4" borderId="12" xfId="0" applyNumberFormat="1" applyFont="1" applyFill="1" applyBorder="1" applyAlignment="1">
      <alignment horizontal="center" vertical="center" wrapText="1"/>
    </xf>
    <xf numFmtId="2" fontId="14" fillId="4" borderId="12" xfId="0" applyNumberFormat="1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left" vertical="center" wrapText="1"/>
    </xf>
    <xf numFmtId="2" fontId="10" fillId="3" borderId="13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left" vertic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 wrapText="1"/>
    </xf>
    <xf numFmtId="165" fontId="28" fillId="4" borderId="12" xfId="0" applyNumberFormat="1" applyFont="1" applyFill="1" applyBorder="1" applyAlignment="1">
      <alignment horizontal="center" vertical="center" wrapText="1"/>
    </xf>
    <xf numFmtId="165" fontId="9" fillId="3" borderId="10" xfId="0" applyNumberFormat="1" applyFont="1" applyFill="1" applyBorder="1" applyAlignment="1">
      <alignment horizontal="center" vertical="center" wrapText="1"/>
    </xf>
    <xf numFmtId="2" fontId="8" fillId="4" borderId="17" xfId="0" applyNumberFormat="1" applyFont="1" applyFill="1" applyBorder="1" applyAlignment="1">
      <alignment horizontal="center" vertical="center" wrapText="1"/>
    </xf>
    <xf numFmtId="165" fontId="8" fillId="4" borderId="17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0" fontId="20" fillId="4" borderId="2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165" fontId="28" fillId="3" borderId="12" xfId="0" applyNumberFormat="1" applyFont="1" applyFill="1" applyBorder="1" applyAlignment="1">
      <alignment horizontal="center" vertical="center" wrapText="1"/>
    </xf>
    <xf numFmtId="49" fontId="9" fillId="3" borderId="12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49" fontId="7" fillId="0" borderId="3" xfId="0" applyNumberFormat="1" applyFont="1" applyBorder="1" applyAlignment="1">
      <alignment wrapText="1"/>
    </xf>
    <xf numFmtId="2" fontId="28" fillId="4" borderId="12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165" fontId="7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165" fontId="23" fillId="4" borderId="13" xfId="0" applyNumberFormat="1" applyFont="1" applyFill="1" applyBorder="1" applyAlignment="1">
      <alignment horizontal="center" vertical="center" wrapText="1"/>
    </xf>
    <xf numFmtId="165" fontId="28" fillId="4" borderId="13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wrapText="1"/>
    </xf>
    <xf numFmtId="0" fontId="8" fillId="11" borderId="3" xfId="0" applyFont="1" applyFill="1" applyBorder="1" applyAlignment="1">
      <alignment horizontal="left" vertical="center" wrapText="1"/>
    </xf>
    <xf numFmtId="2" fontId="20" fillId="11" borderId="3" xfId="0" applyNumberFormat="1" applyFont="1" applyFill="1" applyBorder="1" applyAlignment="1">
      <alignment horizontal="center" vertical="center" wrapText="1"/>
    </xf>
    <xf numFmtId="2" fontId="21" fillId="11" borderId="3" xfId="0" applyNumberFormat="1" applyFont="1" applyFill="1" applyBorder="1" applyAlignment="1">
      <alignment horizontal="center" vertical="center" wrapText="1"/>
    </xf>
    <xf numFmtId="2" fontId="29" fillId="11" borderId="3" xfId="0" applyNumberFormat="1" applyFont="1" applyFill="1" applyBorder="1" applyAlignment="1">
      <alignment horizontal="center" vertical="center" wrapText="1"/>
    </xf>
    <xf numFmtId="165" fontId="23" fillId="11" borderId="3" xfId="0" applyNumberFormat="1" applyFont="1" applyFill="1" applyBorder="1" applyAlignment="1">
      <alignment horizontal="center" vertical="center" wrapText="1"/>
    </xf>
    <xf numFmtId="165" fontId="28" fillId="11" borderId="3" xfId="0" applyNumberFormat="1" applyFont="1" applyFill="1" applyBorder="1" applyAlignment="1">
      <alignment horizontal="center" vertical="center" wrapText="1"/>
    </xf>
    <xf numFmtId="0" fontId="7" fillId="11" borderId="6" xfId="0" applyFont="1" applyFill="1" applyBorder="1" applyAlignment="1">
      <alignment horizontal="left" vertical="center" wrapText="1"/>
    </xf>
    <xf numFmtId="49" fontId="7" fillId="11" borderId="4" xfId="0" applyNumberFormat="1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165" fontId="28" fillId="2" borderId="3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center" wrapText="1"/>
    </xf>
    <xf numFmtId="164" fontId="8" fillId="4" borderId="12" xfId="0" applyNumberFormat="1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wrapText="1"/>
    </xf>
    <xf numFmtId="49" fontId="12" fillId="4" borderId="12" xfId="0" applyNumberFormat="1" applyFont="1" applyFill="1" applyBorder="1" applyAlignment="1">
      <alignment horizontal="center" vertical="center" wrapText="1"/>
    </xf>
    <xf numFmtId="43" fontId="8" fillId="4" borderId="12" xfId="5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2" fontId="9" fillId="3" borderId="12" xfId="0" applyNumberFormat="1" applyFont="1" applyFill="1" applyBorder="1" applyAlignment="1">
      <alignment horizontal="center" vertical="center" wrapText="1"/>
    </xf>
    <xf numFmtId="165" fontId="7" fillId="3" borderId="12" xfId="0" applyNumberFormat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center" vertical="center" wrapText="1"/>
    </xf>
    <xf numFmtId="165" fontId="8" fillId="4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8" fillId="11" borderId="3" xfId="0" applyFont="1" applyFill="1" applyBorder="1" applyAlignment="1">
      <alignment horizontal="left" wrapText="1"/>
    </xf>
    <xf numFmtId="2" fontId="11" fillId="11" borderId="3" xfId="0" applyNumberFormat="1" applyFont="1" applyFill="1" applyBorder="1" applyAlignment="1">
      <alignment horizontal="center" vertical="center" wrapText="1"/>
    </xf>
    <xf numFmtId="166" fontId="12" fillId="11" borderId="3" xfId="0" applyNumberFormat="1" applyFont="1" applyFill="1" applyBorder="1" applyAlignment="1">
      <alignment horizontal="center" vertical="center" wrapText="1"/>
    </xf>
    <xf numFmtId="165" fontId="29" fillId="11" borderId="3" xfId="0" applyNumberFormat="1" applyFont="1" applyFill="1" applyBorder="1" applyAlignment="1">
      <alignment horizontal="center" vertical="center" wrapText="1"/>
    </xf>
    <xf numFmtId="165" fontId="8" fillId="11" borderId="3" xfId="0" applyNumberFormat="1" applyFont="1" applyFill="1" applyBorder="1" applyAlignment="1">
      <alignment horizontal="center" vertical="center" wrapText="1"/>
    </xf>
    <xf numFmtId="2" fontId="8" fillId="11" borderId="3" xfId="0" applyNumberFormat="1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left" vertical="center" wrapText="1"/>
    </xf>
    <xf numFmtId="49" fontId="7" fillId="11" borderId="7" xfId="0" applyNumberFormat="1" applyFont="1" applyFill="1" applyBorder="1" applyAlignment="1">
      <alignment wrapText="1"/>
    </xf>
    <xf numFmtId="0" fontId="8" fillId="2" borderId="3" xfId="0" applyFont="1" applyFill="1" applyBorder="1" applyAlignment="1">
      <alignment horizontal="left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5" fontId="30" fillId="2" borderId="3" xfId="0" applyNumberFormat="1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top" wrapText="1"/>
    </xf>
    <xf numFmtId="0" fontId="20" fillId="4" borderId="8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2" fontId="23" fillId="4" borderId="8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wrapText="1"/>
    </xf>
    <xf numFmtId="0" fontId="9" fillId="23" borderId="13" xfId="0" applyFont="1" applyFill="1" applyBorder="1" applyAlignment="1">
      <alignment vertical="center" wrapText="1"/>
    </xf>
    <xf numFmtId="0" fontId="9" fillId="23" borderId="13" xfId="0" applyFont="1" applyFill="1" applyBorder="1" applyAlignment="1">
      <alignment horizontal="center" vertical="center" wrapText="1"/>
    </xf>
    <xf numFmtId="2" fontId="9" fillId="23" borderId="13" xfId="0" applyNumberFormat="1" applyFont="1" applyFill="1" applyBorder="1" applyAlignment="1">
      <alignment horizontal="center" vertical="center" wrapText="1"/>
    </xf>
    <xf numFmtId="165" fontId="7" fillId="23" borderId="13" xfId="0" applyNumberFormat="1" applyFont="1" applyFill="1" applyBorder="1" applyAlignment="1">
      <alignment horizontal="center" vertical="center" wrapText="1"/>
    </xf>
    <xf numFmtId="0" fontId="9" fillId="23" borderId="13" xfId="0" applyFont="1" applyFill="1" applyBorder="1" applyAlignment="1">
      <alignment wrapText="1"/>
    </xf>
    <xf numFmtId="0" fontId="7" fillId="23" borderId="13" xfId="0" applyFont="1" applyFill="1" applyBorder="1" applyAlignment="1">
      <alignment horizontal="left" vertical="center" wrapText="1"/>
    </xf>
    <xf numFmtId="49" fontId="7" fillId="23" borderId="13" xfId="0" applyNumberFormat="1" applyFont="1" applyFill="1" applyBorder="1" applyAlignment="1">
      <alignment wrapText="1"/>
    </xf>
    <xf numFmtId="0" fontId="9" fillId="0" borderId="3" xfId="0" applyFont="1" applyFill="1" applyBorder="1" applyAlignment="1">
      <alignment vertical="center" wrapText="1"/>
    </xf>
    <xf numFmtId="0" fontId="9" fillId="23" borderId="1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2" fontId="9" fillId="3" borderId="10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32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33" fillId="4" borderId="8" xfId="0" applyFont="1" applyFill="1" applyBorder="1" applyAlignment="1">
      <alignment horizontal="center" vertical="center" wrapText="1"/>
    </xf>
    <xf numFmtId="2" fontId="26" fillId="4" borderId="8" xfId="0" applyNumberFormat="1" applyFont="1" applyFill="1" applyBorder="1" applyAlignment="1">
      <alignment horizontal="center" vertical="center" wrapText="1"/>
    </xf>
    <xf numFmtId="165" fontId="26" fillId="4" borderId="8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wrapText="1"/>
    </xf>
    <xf numFmtId="0" fontId="9" fillId="4" borderId="8" xfId="0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4" xfId="0" applyFont="1" applyFill="1" applyBorder="1" applyAlignment="1">
      <alignment wrapText="1"/>
    </xf>
    <xf numFmtId="0" fontId="9" fillId="0" borderId="6" xfId="0" applyFont="1" applyBorder="1" applyAlignment="1">
      <alignment vertical="center" wrapText="1"/>
    </xf>
    <xf numFmtId="165" fontId="28" fillId="4" borderId="41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wrapText="1"/>
    </xf>
    <xf numFmtId="0" fontId="9" fillId="0" borderId="16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8" xfId="0" applyFont="1" applyBorder="1" applyAlignment="1">
      <alignment horizontal="center" vertical="center" wrapText="1"/>
    </xf>
    <xf numFmtId="9" fontId="18" fillId="0" borderId="1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9" fontId="18" fillId="3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9" fontId="18" fillId="3" borderId="7" xfId="0" applyNumberFormat="1" applyFont="1" applyFill="1" applyBorder="1" applyAlignment="1">
      <alignment horizontal="center" vertical="center" wrapText="1"/>
    </xf>
    <xf numFmtId="9" fontId="18" fillId="3" borderId="10" xfId="0" applyNumberFormat="1" applyFont="1" applyFill="1" applyBorder="1" applyAlignment="1">
      <alignment horizontal="center" vertical="center" wrapText="1"/>
    </xf>
    <xf numFmtId="0" fontId="9" fillId="0" borderId="35" xfId="0" applyFont="1" applyBorder="1" applyAlignment="1">
      <alignment vertical="center" wrapText="1"/>
    </xf>
    <xf numFmtId="0" fontId="20" fillId="4" borderId="4" xfId="0" applyFont="1" applyFill="1" applyBorder="1" applyAlignment="1">
      <alignment horizontal="center" vertical="center" wrapText="1"/>
    </xf>
    <xf numFmtId="165" fontId="21" fillId="4" borderId="4" xfId="0" applyNumberFormat="1" applyFont="1" applyFill="1" applyBorder="1" applyAlignment="1">
      <alignment horizontal="center" vertical="center" wrapText="1"/>
    </xf>
    <xf numFmtId="165" fontId="23" fillId="4" borderId="4" xfId="0" applyNumberFormat="1" applyFont="1" applyFill="1" applyBorder="1" applyAlignment="1">
      <alignment horizontal="center" vertical="center" wrapText="1"/>
    </xf>
    <xf numFmtId="2" fontId="28" fillId="4" borderId="34" xfId="0" applyNumberFormat="1" applyFont="1" applyFill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left" vertical="center" wrapText="1"/>
    </xf>
    <xf numFmtId="2" fontId="27" fillId="11" borderId="7" xfId="0" applyNumberFormat="1" applyFont="1" applyFill="1" applyBorder="1" applyAlignment="1">
      <alignment horizontal="center" vertical="center" wrapText="1"/>
    </xf>
    <xf numFmtId="166" fontId="33" fillId="11" borderId="7" xfId="0" applyNumberFormat="1" applyFont="1" applyFill="1" applyBorder="1" applyAlignment="1">
      <alignment horizontal="center" vertical="center" wrapText="1"/>
    </xf>
    <xf numFmtId="165" fontId="34" fillId="11" borderId="7" xfId="0" applyNumberFormat="1" applyFont="1" applyFill="1" applyBorder="1" applyAlignment="1">
      <alignment horizontal="center" vertical="center" wrapText="1"/>
    </xf>
    <xf numFmtId="165" fontId="26" fillId="11" borderId="7" xfId="0" applyNumberFormat="1" applyFont="1" applyFill="1" applyBorder="1" applyAlignment="1">
      <alignment horizontal="center" vertical="center" wrapText="1"/>
    </xf>
    <xf numFmtId="0" fontId="9" fillId="11" borderId="7" xfId="0" applyFont="1" applyFill="1" applyBorder="1" applyAlignment="1">
      <alignment horizontal="left" vertical="center" wrapText="1"/>
    </xf>
    <xf numFmtId="0" fontId="32" fillId="16" borderId="3" xfId="0" applyFont="1" applyFill="1" applyBorder="1" applyAlignment="1">
      <alignment horizontal="left" vertical="center" wrapText="1"/>
    </xf>
    <xf numFmtId="2" fontId="27" fillId="16" borderId="3" xfId="0" applyNumberFormat="1" applyFont="1" applyFill="1" applyBorder="1" applyAlignment="1">
      <alignment horizontal="center" vertical="center" wrapText="1"/>
    </xf>
    <xf numFmtId="165" fontId="33" fillId="16" borderId="3" xfId="0" applyNumberFormat="1" applyFont="1" applyFill="1" applyBorder="1" applyAlignment="1">
      <alignment horizontal="center" vertical="center" wrapText="1"/>
    </xf>
    <xf numFmtId="2" fontId="32" fillId="16" borderId="3" xfId="0" applyNumberFormat="1" applyFont="1" applyFill="1" applyBorder="1" applyAlignment="1">
      <alignment horizontal="center" vertical="center" wrapText="1"/>
    </xf>
    <xf numFmtId="165" fontId="26" fillId="16" borderId="3" xfId="0" applyNumberFormat="1" applyFont="1" applyFill="1" applyBorder="1" applyAlignment="1">
      <alignment horizontal="center" vertical="center" wrapText="1"/>
    </xf>
    <xf numFmtId="0" fontId="18" fillId="16" borderId="3" xfId="0" applyFont="1" applyFill="1" applyBorder="1" applyAlignment="1">
      <alignment horizontal="left" vertical="center" wrapText="1"/>
    </xf>
    <xf numFmtId="165" fontId="35" fillId="16" borderId="3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21" fillId="4" borderId="28" xfId="0" applyFont="1" applyFill="1" applyBorder="1" applyAlignment="1">
      <alignment horizontal="center" vertical="center" wrapText="1"/>
    </xf>
    <xf numFmtId="2" fontId="8" fillId="4" borderId="28" xfId="0" applyNumberFormat="1" applyFont="1" applyFill="1" applyBorder="1" applyAlignment="1">
      <alignment horizontal="center" vertical="center" wrapText="1"/>
    </xf>
    <xf numFmtId="1" fontId="28" fillId="4" borderId="28" xfId="0" applyNumberFormat="1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165" fontId="7" fillId="3" borderId="33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165" fontId="7" fillId="3" borderId="6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wrapText="1"/>
    </xf>
    <xf numFmtId="0" fontId="9" fillId="4" borderId="3" xfId="0" applyFont="1" applyFill="1" applyBorder="1" applyAlignment="1">
      <alignment wrapText="1"/>
    </xf>
    <xf numFmtId="0" fontId="9" fillId="0" borderId="33" xfId="0" applyFont="1" applyBorder="1" applyAlignment="1">
      <alignment vertical="center" wrapText="1"/>
    </xf>
    <xf numFmtId="1" fontId="9" fillId="3" borderId="3" xfId="0" applyNumberFormat="1" applyFont="1" applyFill="1" applyBorder="1" applyAlignment="1">
      <alignment horizontal="center" vertical="center" wrapText="1"/>
    </xf>
    <xf numFmtId="1" fontId="9" fillId="3" borderId="10" xfId="0" applyNumberFormat="1" applyFont="1" applyFill="1" applyBorder="1" applyAlignment="1">
      <alignment horizontal="center" vertical="center" wrapText="1"/>
    </xf>
    <xf numFmtId="49" fontId="21" fillId="4" borderId="8" xfId="0" applyNumberFormat="1" applyFont="1" applyFill="1" applyBorder="1" applyAlignment="1">
      <alignment horizontal="center" vertical="center" wrapText="1"/>
    </xf>
    <xf numFmtId="0" fontId="9" fillId="0" borderId="46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166" fontId="21" fillId="4" borderId="8" xfId="0" applyNumberFormat="1" applyFont="1" applyFill="1" applyBorder="1" applyAlignment="1">
      <alignment horizontal="center" vertical="center" wrapText="1"/>
    </xf>
    <xf numFmtId="1" fontId="9" fillId="0" borderId="13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2" fontId="28" fillId="4" borderId="8" xfId="0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33" fillId="3" borderId="10" xfId="0" applyFont="1" applyFill="1" applyBorder="1" applyAlignment="1">
      <alignment horizontal="center" vertical="center" wrapText="1"/>
    </xf>
    <xf numFmtId="2" fontId="32" fillId="3" borderId="10" xfId="0" applyNumberFormat="1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2" fontId="28" fillId="4" borderId="4" xfId="0" applyNumberFormat="1" applyFont="1" applyFill="1" applyBorder="1" applyAlignment="1">
      <alignment horizontal="center" vertical="center" wrapText="1"/>
    </xf>
    <xf numFmtId="2" fontId="34" fillId="11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0" fontId="32" fillId="2" borderId="3" xfId="0" applyFont="1" applyFill="1" applyBorder="1" applyAlignment="1">
      <alignment horizontal="left" vertical="center" wrapText="1"/>
    </xf>
    <xf numFmtId="2" fontId="27" fillId="2" borderId="3" xfId="0" applyNumberFormat="1" applyFont="1" applyFill="1" applyBorder="1" applyAlignment="1">
      <alignment horizontal="center" vertical="center" wrapText="1"/>
    </xf>
    <xf numFmtId="2" fontId="33" fillId="2" borderId="3" xfId="0" applyNumberFormat="1" applyFont="1" applyFill="1" applyBorder="1" applyAlignment="1">
      <alignment horizontal="center" vertical="center" wrapText="1"/>
    </xf>
    <xf numFmtId="2" fontId="32" fillId="2" borderId="3" xfId="0" applyNumberFormat="1" applyFont="1" applyFill="1" applyBorder="1" applyAlignment="1">
      <alignment horizontal="center" vertical="center" wrapText="1"/>
    </xf>
    <xf numFmtId="165" fontId="26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165" fontId="35" fillId="2" borderId="3" xfId="0" applyNumberFormat="1" applyFont="1" applyFill="1" applyBorder="1" applyAlignment="1">
      <alignment horizontal="center" vertical="center" wrapText="1"/>
    </xf>
    <xf numFmtId="10" fontId="9" fillId="3" borderId="3" xfId="0" applyNumberFormat="1" applyFont="1" applyFill="1" applyBorder="1" applyAlignment="1">
      <alignment horizontal="center" vertical="center" wrapText="1"/>
    </xf>
    <xf numFmtId="9" fontId="18" fillId="3" borderId="12" xfId="0" applyNumberFormat="1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9" fontId="11" fillId="4" borderId="12" xfId="0" applyNumberFormat="1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wrapText="1"/>
    </xf>
    <xf numFmtId="0" fontId="9" fillId="0" borderId="4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49" fontId="21" fillId="4" borderId="1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wrapText="1"/>
    </xf>
    <xf numFmtId="49" fontId="9" fillId="18" borderId="8" xfId="0" applyNumberFormat="1" applyFont="1" applyFill="1" applyBorder="1" applyAlignment="1">
      <alignment wrapText="1"/>
    </xf>
    <xf numFmtId="0" fontId="13" fillId="3" borderId="1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wrapText="1"/>
    </xf>
    <xf numFmtId="0" fontId="13" fillId="3" borderId="10" xfId="0" applyFont="1" applyFill="1" applyBorder="1" applyAlignment="1">
      <alignment horizontal="center" vertical="center" wrapText="1"/>
    </xf>
    <xf numFmtId="0" fontId="7" fillId="18" borderId="3" xfId="0" applyFont="1" applyFill="1" applyBorder="1" applyAlignment="1">
      <alignment wrapText="1"/>
    </xf>
    <xf numFmtId="49" fontId="9" fillId="18" borderId="3" xfId="0" applyNumberFormat="1" applyFont="1" applyFill="1" applyBorder="1" applyAlignment="1">
      <alignment wrapText="1"/>
    </xf>
    <xf numFmtId="0" fontId="9" fillId="18" borderId="3" xfId="0" applyFont="1" applyFill="1" applyBorder="1" applyAlignment="1">
      <alignment wrapText="1"/>
    </xf>
    <xf numFmtId="49" fontId="12" fillId="11" borderId="3" xfId="0" applyNumberFormat="1" applyFont="1" applyFill="1" applyBorder="1" applyAlignment="1">
      <alignment horizontal="center" vertical="center" wrapText="1"/>
    </xf>
    <xf numFmtId="49" fontId="9" fillId="19" borderId="7" xfId="0" applyNumberFormat="1" applyFont="1" applyFill="1" applyBorder="1" applyAlignment="1">
      <alignment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vertical="center" wrapText="1"/>
    </xf>
    <xf numFmtId="2" fontId="36" fillId="5" borderId="3" xfId="0" applyNumberFormat="1" applyFont="1" applyFill="1" applyBorder="1" applyAlignment="1">
      <alignment horizontal="center" vertical="center" wrapText="1"/>
    </xf>
    <xf numFmtId="2" fontId="34" fillId="5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right" wrapText="1"/>
    </xf>
    <xf numFmtId="1" fontId="11" fillId="6" borderId="3" xfId="0" applyNumberFormat="1" applyFont="1" applyFill="1" applyBorder="1" applyAlignment="1">
      <alignment horizontal="center" vertical="center" wrapText="1"/>
    </xf>
    <xf numFmtId="166" fontId="12" fillId="6" borderId="3" xfId="0" applyNumberFormat="1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 wrapText="1"/>
    </xf>
    <xf numFmtId="165" fontId="29" fillId="6" borderId="3" xfId="0" applyNumberFormat="1" applyFont="1" applyFill="1" applyBorder="1" applyAlignment="1">
      <alignment horizontal="center" vertical="center" wrapText="1"/>
    </xf>
    <xf numFmtId="165" fontId="8" fillId="6" borderId="3" xfId="0" applyNumberFormat="1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right" wrapText="1"/>
    </xf>
    <xf numFmtId="1" fontId="11" fillId="7" borderId="3" xfId="0" applyNumberFormat="1" applyFont="1" applyFill="1" applyBorder="1" applyAlignment="1">
      <alignment horizontal="center" vertical="center" wrapText="1"/>
    </xf>
    <xf numFmtId="166" fontId="12" fillId="7" borderId="3" xfId="0" applyNumberFormat="1" applyFont="1" applyFill="1" applyBorder="1" applyAlignment="1">
      <alignment horizontal="center" vertical="center" wrapText="1"/>
    </xf>
    <xf numFmtId="2" fontId="8" fillId="7" borderId="3" xfId="0" applyNumberFormat="1" applyFont="1" applyFill="1" applyBorder="1" applyAlignment="1">
      <alignment horizontal="center" vertical="center" wrapText="1"/>
    </xf>
    <xf numFmtId="165" fontId="37" fillId="7" borderId="3" xfId="0" applyNumberFormat="1" applyFont="1" applyFill="1" applyBorder="1" applyAlignment="1">
      <alignment horizontal="center" vertical="center" wrapText="1"/>
    </xf>
    <xf numFmtId="2" fontId="17" fillId="7" borderId="3" xfId="0" applyNumberFormat="1" applyFont="1" applyFill="1" applyBorder="1" applyAlignment="1">
      <alignment horizontal="center" vertical="center" wrapText="1"/>
    </xf>
    <xf numFmtId="165" fontId="8" fillId="7" borderId="3" xfId="0" applyNumberFormat="1" applyFont="1" applyFill="1" applyBorder="1" applyAlignment="1">
      <alignment horizontal="center" vertical="center" wrapText="1"/>
    </xf>
    <xf numFmtId="49" fontId="9" fillId="14" borderId="3" xfId="0" applyNumberFormat="1" applyFont="1" applyFill="1" applyBorder="1" applyAlignment="1">
      <alignment wrapText="1"/>
    </xf>
    <xf numFmtId="1" fontId="9" fillId="0" borderId="12" xfId="1" applyNumberFormat="1" applyFont="1" applyFill="1" applyBorder="1" applyAlignment="1">
      <alignment horizontal="left" vertical="center" wrapText="1"/>
    </xf>
    <xf numFmtId="0" fontId="9" fillId="0" borderId="12" xfId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165" fontId="7" fillId="0" borderId="12" xfId="0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wrapText="1"/>
    </xf>
    <xf numFmtId="2" fontId="11" fillId="16" borderId="4" xfId="0" applyNumberFormat="1" applyFont="1" applyFill="1" applyBorder="1" applyAlignment="1">
      <alignment horizontal="center" vertical="center" wrapText="1"/>
    </xf>
    <xf numFmtId="166" fontId="12" fillId="16" borderId="4" xfId="0" applyNumberFormat="1" applyFont="1" applyFill="1" applyBorder="1" applyAlignment="1">
      <alignment horizontal="center" vertical="center" wrapText="1"/>
    </xf>
    <xf numFmtId="165" fontId="8" fillId="16" borderId="4" xfId="0" applyNumberFormat="1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wrapText="1"/>
    </xf>
    <xf numFmtId="2" fontId="11" fillId="16" borderId="3" xfId="0" applyNumberFormat="1" applyFont="1" applyFill="1" applyBorder="1" applyAlignment="1">
      <alignment horizontal="center" vertical="center" wrapText="1"/>
    </xf>
    <xf numFmtId="2" fontId="12" fillId="16" borderId="3" xfId="0" applyNumberFormat="1" applyFont="1" applyFill="1" applyBorder="1" applyAlignment="1">
      <alignment horizontal="center" vertical="center" wrapText="1"/>
    </xf>
    <xf numFmtId="4" fontId="8" fillId="16" borderId="3" xfId="0" applyNumberFormat="1" applyFont="1" applyFill="1" applyBorder="1" applyAlignment="1">
      <alignment horizontal="center" vertical="center" wrapText="1"/>
    </xf>
    <xf numFmtId="165" fontId="16" fillId="16" borderId="3" xfId="0" applyNumberFormat="1" applyFont="1" applyFill="1" applyBorder="1" applyAlignment="1">
      <alignment horizontal="center" vertical="center" wrapText="1"/>
    </xf>
    <xf numFmtId="167" fontId="8" fillId="16" borderId="3" xfId="0" applyNumberFormat="1" applyFont="1" applyFill="1" applyBorder="1" applyAlignment="1">
      <alignment horizontal="center" vertical="center" wrapText="1"/>
    </xf>
    <xf numFmtId="49" fontId="7" fillId="16" borderId="3" xfId="0" applyNumberFormat="1" applyFont="1" applyFill="1" applyBorder="1" applyAlignment="1">
      <alignment wrapText="1"/>
    </xf>
    <xf numFmtId="165" fontId="34" fillId="16" borderId="3" xfId="0" applyNumberFormat="1" applyFont="1" applyFill="1" applyBorder="1" applyAlignment="1">
      <alignment horizontal="center" vertical="center" wrapText="1"/>
    </xf>
    <xf numFmtId="0" fontId="7" fillId="16" borderId="7" xfId="0" applyFont="1" applyFill="1" applyBorder="1" applyAlignment="1">
      <alignment wrapText="1"/>
    </xf>
    <xf numFmtId="2" fontId="11" fillId="16" borderId="7" xfId="0" applyNumberFormat="1" applyFont="1" applyFill="1" applyBorder="1" applyAlignment="1">
      <alignment horizontal="center" vertical="center" wrapText="1"/>
    </xf>
    <xf numFmtId="165" fontId="7" fillId="13" borderId="3" xfId="0" applyNumberFormat="1" applyFont="1" applyFill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166" fontId="12" fillId="2" borderId="4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wrapText="1"/>
    </xf>
    <xf numFmtId="2" fontId="38" fillId="2" borderId="3" xfId="0" applyNumberFormat="1" applyFont="1" applyFill="1" applyBorder="1" applyAlignment="1">
      <alignment horizontal="center" vertical="center" wrapText="1"/>
    </xf>
    <xf numFmtId="165" fontId="16" fillId="2" borderId="3" xfId="0" applyNumberFormat="1" applyFont="1" applyFill="1" applyBorder="1" applyAlignment="1">
      <alignment horizontal="center" vertical="center" wrapText="1"/>
    </xf>
    <xf numFmtId="165" fontId="39" fillId="2" borderId="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center" wrapText="1"/>
    </xf>
    <xf numFmtId="0" fontId="8" fillId="16" borderId="3" xfId="0" applyFont="1" applyFill="1" applyBorder="1" applyAlignment="1">
      <alignment horizontal="left" wrapText="1"/>
    </xf>
    <xf numFmtId="2" fontId="8" fillId="16" borderId="3" xfId="0" applyNumberFormat="1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left" vertical="center" wrapText="1"/>
    </xf>
    <xf numFmtId="2" fontId="38" fillId="16" borderId="3" xfId="0" applyNumberFormat="1" applyFont="1" applyFill="1" applyBorder="1" applyAlignment="1">
      <alignment horizontal="center" vertical="center" wrapText="1"/>
    </xf>
    <xf numFmtId="165" fontId="22" fillId="16" borderId="3" xfId="0" applyNumberFormat="1" applyFont="1" applyFill="1" applyBorder="1" applyAlignment="1">
      <alignment horizontal="center" vertical="center" wrapText="1"/>
    </xf>
    <xf numFmtId="165" fontId="38" fillId="16" borderId="3" xfId="0" applyNumberFormat="1" applyFont="1" applyFill="1" applyBorder="1" applyAlignment="1">
      <alignment horizontal="center" vertical="center" wrapText="1"/>
    </xf>
    <xf numFmtId="0" fontId="7" fillId="16" borderId="13" xfId="0" applyFont="1" applyFill="1" applyBorder="1" applyAlignment="1">
      <alignment wrapText="1"/>
    </xf>
    <xf numFmtId="2" fontId="11" fillId="16" borderId="13" xfId="0" applyNumberFormat="1" applyFont="1" applyFill="1" applyBorder="1" applyAlignment="1">
      <alignment horizontal="center" vertical="center" wrapText="1"/>
    </xf>
    <xf numFmtId="166" fontId="12" fillId="16" borderId="13" xfId="0" applyNumberFormat="1" applyFont="1" applyFill="1" applyBorder="1" applyAlignment="1">
      <alignment horizontal="center" vertical="center" wrapText="1"/>
    </xf>
    <xf numFmtId="2" fontId="8" fillId="16" borderId="13" xfId="0" applyNumberFormat="1" applyFont="1" applyFill="1" applyBorder="1" applyAlignment="1">
      <alignment horizontal="center" vertical="center" wrapText="1"/>
    </xf>
    <xf numFmtId="0" fontId="7" fillId="16" borderId="13" xfId="0" applyFont="1" applyFill="1" applyBorder="1" applyAlignment="1">
      <alignment horizontal="left" vertical="center" wrapText="1"/>
    </xf>
    <xf numFmtId="0" fontId="41" fillId="16" borderId="3" xfId="0" applyFont="1" applyFill="1" applyBorder="1" applyAlignment="1">
      <alignment horizontal="center" vertical="center" wrapText="1"/>
    </xf>
    <xf numFmtId="165" fontId="8" fillId="16" borderId="3" xfId="0" applyNumberFormat="1" applyFont="1" applyFill="1" applyBorder="1" applyAlignment="1">
      <alignment horizontal="center" vertical="center" wrapText="1"/>
    </xf>
    <xf numFmtId="165" fontId="29" fillId="16" borderId="3" xfId="0" applyNumberFormat="1" applyFont="1" applyFill="1" applyBorder="1" applyAlignment="1">
      <alignment horizontal="center" vertical="center" wrapText="1"/>
    </xf>
    <xf numFmtId="0" fontId="7" fillId="16" borderId="10" xfId="0" applyFont="1" applyFill="1" applyBorder="1" applyAlignment="1">
      <alignment wrapText="1"/>
    </xf>
    <xf numFmtId="2" fontId="11" fillId="16" borderId="10" xfId="0" applyNumberFormat="1" applyFont="1" applyFill="1" applyBorder="1" applyAlignment="1">
      <alignment horizontal="center" vertical="center" wrapText="1"/>
    </xf>
    <xf numFmtId="165" fontId="8" fillId="16" borderId="10" xfId="0" applyNumberFormat="1" applyFont="1" applyFill="1" applyBorder="1" applyAlignment="1">
      <alignment horizontal="center" vertical="center" wrapText="1"/>
    </xf>
    <xf numFmtId="2" fontId="8" fillId="16" borderId="10" xfId="0" applyNumberFormat="1" applyFont="1" applyFill="1" applyBorder="1" applyAlignment="1">
      <alignment horizontal="center" vertical="center" wrapText="1"/>
    </xf>
    <xf numFmtId="0" fontId="7" fillId="16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2" fontId="10" fillId="3" borderId="10" xfId="0" applyNumberFormat="1" applyFont="1" applyFill="1" applyBorder="1" applyAlignment="1">
      <alignment horizontal="center" vertical="center" wrapText="1"/>
    </xf>
    <xf numFmtId="165" fontId="19" fillId="3" borderId="10" xfId="0" applyNumberFormat="1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vertical="center" wrapText="1"/>
    </xf>
    <xf numFmtId="166" fontId="12" fillId="16" borderId="3" xfId="0" applyNumberFormat="1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wrapText="1"/>
    </xf>
    <xf numFmtId="166" fontId="21" fillId="2" borderId="4" xfId="0" applyNumberFormat="1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left" vertical="center" wrapText="1"/>
    </xf>
    <xf numFmtId="165" fontId="42" fillId="2" borderId="3" xfId="0" applyNumberFormat="1" applyFont="1" applyFill="1" applyBorder="1" applyAlignment="1">
      <alignment horizontal="center" vertical="center" wrapText="1"/>
    </xf>
    <xf numFmtId="165" fontId="43" fillId="2" borderId="3" xfId="0" applyNumberFormat="1" applyFont="1" applyFill="1" applyBorder="1" applyAlignment="1">
      <alignment horizontal="center" vertical="center" wrapText="1"/>
    </xf>
    <xf numFmtId="165" fontId="44" fillId="2" borderId="3" xfId="0" applyNumberFormat="1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wrapText="1"/>
    </xf>
    <xf numFmtId="2" fontId="11" fillId="8" borderId="3" xfId="0" applyNumberFormat="1" applyFont="1" applyFill="1" applyBorder="1" applyAlignment="1">
      <alignment horizontal="center" vertical="center" wrapText="1"/>
    </xf>
    <xf numFmtId="166" fontId="21" fillId="8" borderId="3" xfId="0" applyNumberFormat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8" fillId="8" borderId="3" xfId="0" applyFont="1" applyFill="1" applyBorder="1" applyAlignment="1">
      <alignment horizontal="left" wrapText="1"/>
    </xf>
    <xf numFmtId="0" fontId="7" fillId="8" borderId="3" xfId="0" applyFont="1" applyFill="1" applyBorder="1" applyAlignment="1">
      <alignment horizontal="center" vertical="center" wrapText="1"/>
    </xf>
    <xf numFmtId="1" fontId="7" fillId="8" borderId="3" xfId="0" applyNumberFormat="1" applyFont="1" applyFill="1" applyBorder="1" applyAlignment="1">
      <alignment horizontal="center" vertical="center" wrapText="1"/>
    </xf>
    <xf numFmtId="166" fontId="8" fillId="8" borderId="3" xfId="0" applyNumberFormat="1" applyFont="1" applyFill="1" applyBorder="1" applyAlignment="1">
      <alignment horizontal="center" vertical="center" wrapText="1"/>
    </xf>
    <xf numFmtId="165" fontId="16" fillId="8" borderId="3" xfId="0" applyNumberFormat="1" applyFont="1" applyFill="1" applyBorder="1" applyAlignment="1">
      <alignment horizontal="center" vertical="center" wrapText="1"/>
    </xf>
    <xf numFmtId="166" fontId="23" fillId="8" borderId="3" xfId="0" applyNumberFormat="1" applyFont="1" applyFill="1" applyBorder="1" applyAlignment="1">
      <alignment horizontal="center" vertical="center" wrapText="1"/>
    </xf>
    <xf numFmtId="2" fontId="23" fillId="8" borderId="3" xfId="0" applyNumberFormat="1" applyFont="1" applyFill="1" applyBorder="1" applyAlignment="1">
      <alignment horizontal="center" vertical="center" wrapText="1"/>
    </xf>
    <xf numFmtId="165" fontId="34" fillId="8" borderId="3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2" fontId="8" fillId="16" borderId="4" xfId="0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left" vertical="center" wrapText="1"/>
    </xf>
    <xf numFmtId="165" fontId="45" fillId="16" borderId="3" xfId="0" applyNumberFormat="1" applyFont="1" applyFill="1" applyBorder="1" applyAlignment="1">
      <alignment horizontal="center" vertical="center" wrapText="1"/>
    </xf>
    <xf numFmtId="165" fontId="46" fillId="16" borderId="3" xfId="0" applyNumberFormat="1" applyFont="1" applyFill="1" applyBorder="1" applyAlignment="1">
      <alignment horizontal="center" vertical="center" wrapText="1"/>
    </xf>
    <xf numFmtId="0" fontId="7" fillId="16" borderId="7" xfId="0" applyFont="1" applyFill="1" applyBorder="1" applyAlignment="1">
      <alignment horizontal="center" vertical="center" wrapText="1"/>
    </xf>
    <xf numFmtId="165" fontId="30" fillId="16" borderId="7" xfId="0" applyNumberFormat="1" applyFont="1" applyFill="1" applyBorder="1" applyAlignment="1">
      <alignment horizontal="center" vertical="center" wrapText="1"/>
    </xf>
    <xf numFmtId="2" fontId="8" fillId="16" borderId="7" xfId="0" applyNumberFormat="1" applyFont="1" applyFill="1" applyBorder="1" applyAlignment="1">
      <alignment horizontal="center" vertical="center" wrapText="1"/>
    </xf>
    <xf numFmtId="0" fontId="7" fillId="16" borderId="7" xfId="0" applyFont="1" applyFill="1" applyBorder="1" applyAlignment="1">
      <alignment horizontal="left" vertical="center" wrapText="1"/>
    </xf>
    <xf numFmtId="2" fontId="9" fillId="23" borderId="10" xfId="0" applyNumberFormat="1" applyFont="1" applyFill="1" applyBorder="1" applyAlignment="1">
      <alignment horizontal="center" vertical="center" wrapText="1"/>
    </xf>
    <xf numFmtId="168" fontId="38" fillId="2" borderId="4" xfId="0" applyNumberFormat="1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165" fontId="37" fillId="2" borderId="3" xfId="0" applyNumberFormat="1" applyFont="1" applyFill="1" applyBorder="1" applyAlignment="1">
      <alignment horizontal="center" vertical="center" wrapText="1"/>
    </xf>
    <xf numFmtId="165" fontId="45" fillId="2" borderId="3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2" fontId="11" fillId="2" borderId="7" xfId="0" applyNumberFormat="1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30" fillId="2" borderId="7" xfId="0" applyNumberFormat="1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165" fontId="46" fillId="2" borderId="3" xfId="0" applyNumberFormat="1" applyFont="1" applyFill="1" applyBorder="1" applyAlignment="1">
      <alignment horizontal="center" vertical="center" wrapText="1"/>
    </xf>
    <xf numFmtId="2" fontId="11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166" fontId="47" fillId="2" borderId="4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left" vertical="center" wrapText="1"/>
    </xf>
    <xf numFmtId="165" fontId="12" fillId="16" borderId="3" xfId="0" applyNumberFormat="1" applyFont="1" applyFill="1" applyBorder="1" applyAlignment="1">
      <alignment horizontal="center" vertical="center" wrapText="1"/>
    </xf>
    <xf numFmtId="165" fontId="37" fillId="16" borderId="3" xfId="0" applyNumberFormat="1" applyFont="1" applyFill="1" applyBorder="1" applyAlignment="1">
      <alignment horizontal="center" vertical="center" wrapText="1"/>
    </xf>
    <xf numFmtId="2" fontId="23" fillId="16" borderId="3" xfId="0" applyNumberFormat="1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left" wrapText="1"/>
    </xf>
    <xf numFmtId="165" fontId="8" fillId="16" borderId="7" xfId="0" applyNumberFormat="1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wrapText="1"/>
    </xf>
    <xf numFmtId="2" fontId="11" fillId="2" borderId="13" xfId="0" applyNumberFormat="1" applyFont="1" applyFill="1" applyBorder="1" applyAlignment="1">
      <alignment horizontal="center" vertical="center" wrapText="1"/>
    </xf>
    <xf numFmtId="166" fontId="12" fillId="2" borderId="13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165" fontId="8" fillId="2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165" fontId="30" fillId="2" borderId="10" xfId="0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166" fontId="8" fillId="4" borderId="13" xfId="0" applyNumberFormat="1" applyFont="1" applyFill="1" applyBorder="1" applyAlignment="1">
      <alignment horizontal="center" vertical="center" wrapText="1"/>
    </xf>
    <xf numFmtId="2" fontId="8" fillId="4" borderId="13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2" fontId="7" fillId="4" borderId="13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165" fontId="7" fillId="4" borderId="3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wrapText="1"/>
    </xf>
    <xf numFmtId="0" fontId="7" fillId="4" borderId="10" xfId="0" applyFont="1" applyFill="1" applyBorder="1" applyAlignment="1">
      <alignment horizontal="center" vertical="center" wrapText="1"/>
    </xf>
    <xf numFmtId="165" fontId="7" fillId="4" borderId="10" xfId="0" applyNumberFormat="1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0" fontId="7" fillId="13" borderId="13" xfId="0" applyFont="1" applyFill="1" applyBorder="1" applyAlignment="1">
      <alignment horizontal="left" wrapText="1"/>
    </xf>
    <xf numFmtId="0" fontId="7" fillId="13" borderId="13" xfId="0" applyFont="1" applyFill="1" applyBorder="1" applyAlignment="1">
      <alignment horizontal="center" vertical="center" wrapText="1"/>
    </xf>
    <xf numFmtId="2" fontId="8" fillId="13" borderId="13" xfId="0" applyNumberFormat="1" applyFont="1" applyFill="1" applyBorder="1" applyAlignment="1">
      <alignment horizontal="center" vertical="center" wrapText="1"/>
    </xf>
    <xf numFmtId="165" fontId="8" fillId="13" borderId="13" xfId="0" applyNumberFormat="1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left" wrapText="1"/>
    </xf>
    <xf numFmtId="165" fontId="34" fillId="13" borderId="3" xfId="0" applyNumberFormat="1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wrapText="1"/>
    </xf>
    <xf numFmtId="165" fontId="16" fillId="13" borderId="3" xfId="0" applyNumberFormat="1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wrapText="1"/>
    </xf>
    <xf numFmtId="0" fontId="7" fillId="13" borderId="10" xfId="0" applyFont="1" applyFill="1" applyBorder="1" applyAlignment="1">
      <alignment horizontal="center" vertical="center" wrapText="1"/>
    </xf>
    <xf numFmtId="165" fontId="15" fillId="13" borderId="1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4" borderId="17" xfId="0" applyFont="1" applyFill="1" applyBorder="1" applyAlignment="1">
      <alignment horizontal="center" vertical="center" wrapText="1"/>
    </xf>
    <xf numFmtId="166" fontId="21" fillId="4" borderId="1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wrapText="1"/>
    </xf>
    <xf numFmtId="2" fontId="20" fillId="2" borderId="7" xfId="0" applyNumberFormat="1" applyFont="1" applyFill="1" applyBorder="1" applyAlignment="1">
      <alignment horizontal="center" vertical="center" wrapText="1"/>
    </xf>
    <xf numFmtId="165" fontId="14" fillId="2" borderId="7" xfId="0" applyNumberFormat="1" applyFont="1" applyFill="1" applyBorder="1" applyAlignment="1">
      <alignment horizontal="center" vertical="center" wrapText="1"/>
    </xf>
    <xf numFmtId="2" fontId="23" fillId="2" borderId="7" xfId="0" applyNumberFormat="1" applyFont="1" applyFill="1" applyBorder="1" applyAlignment="1">
      <alignment horizontal="center" vertical="center" wrapText="1"/>
    </xf>
    <xf numFmtId="165" fontId="25" fillId="2" borderId="7" xfId="0" applyNumberFormat="1" applyFont="1" applyFill="1" applyBorder="1" applyAlignment="1">
      <alignment horizontal="center" vertical="center" wrapText="1"/>
    </xf>
    <xf numFmtId="165" fontId="23" fillId="2" borderId="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1" fillId="4" borderId="28" xfId="0" applyFont="1" applyFill="1" applyBorder="1" applyAlignment="1">
      <alignment horizontal="center" vertical="center" wrapText="1"/>
    </xf>
    <xf numFmtId="165" fontId="12" fillId="4" borderId="28" xfId="0" applyNumberFormat="1" applyFont="1" applyFill="1" applyBorder="1" applyAlignment="1">
      <alignment horizontal="center" vertical="center" wrapText="1"/>
    </xf>
    <xf numFmtId="165" fontId="8" fillId="4" borderId="28" xfId="0" applyNumberFormat="1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165" fontId="21" fillId="2" borderId="7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13" borderId="13" xfId="0" applyFont="1" applyFill="1" applyBorder="1" applyAlignment="1">
      <alignment wrapText="1"/>
    </xf>
    <xf numFmtId="0" fontId="9" fillId="22" borderId="3" xfId="0" applyFont="1" applyFill="1" applyBorder="1" applyAlignment="1">
      <alignment wrapText="1"/>
    </xf>
    <xf numFmtId="0" fontId="9" fillId="18" borderId="10" xfId="0" applyFont="1" applyFill="1" applyBorder="1" applyAlignment="1">
      <alignment wrapText="1"/>
    </xf>
    <xf numFmtId="0" fontId="9" fillId="20" borderId="3" xfId="0" applyFont="1" applyFill="1" applyBorder="1" applyAlignment="1">
      <alignment wrapText="1"/>
    </xf>
    <xf numFmtId="0" fontId="9" fillId="17" borderId="3" xfId="0" applyFont="1" applyFill="1" applyBorder="1" applyAlignment="1">
      <alignment wrapText="1"/>
    </xf>
    <xf numFmtId="0" fontId="9" fillId="17" borderId="3" xfId="0" applyFont="1" applyFill="1" applyBorder="1" applyAlignment="1">
      <alignment horizontal="center" vertical="center" wrapText="1"/>
    </xf>
    <xf numFmtId="165" fontId="7" fillId="17" borderId="3" xfId="0" applyNumberFormat="1" applyFont="1" applyFill="1" applyBorder="1" applyAlignment="1">
      <alignment horizontal="center" vertical="center" wrapText="1"/>
    </xf>
    <xf numFmtId="0" fontId="9" fillId="17" borderId="3" xfId="0" applyFont="1" applyFill="1" applyBorder="1" applyAlignment="1">
      <alignment vertical="center" wrapText="1"/>
    </xf>
    <xf numFmtId="0" fontId="9" fillId="17" borderId="3" xfId="0" applyFont="1" applyFill="1" applyBorder="1" applyAlignment="1">
      <alignment horizontal="center" vertical="center"/>
    </xf>
    <xf numFmtId="2" fontId="9" fillId="17" borderId="3" xfId="0" applyNumberFormat="1" applyFont="1" applyFill="1" applyBorder="1" applyAlignment="1">
      <alignment horizontal="center" vertical="center"/>
    </xf>
    <xf numFmtId="0" fontId="7" fillId="17" borderId="3" xfId="0" applyFont="1" applyFill="1" applyBorder="1" applyAlignment="1">
      <alignment horizontal="left" vertical="center" wrapText="1"/>
    </xf>
    <xf numFmtId="0" fontId="7" fillId="17" borderId="0" xfId="0" applyFont="1" applyFill="1" applyAlignment="1">
      <alignment wrapText="1"/>
    </xf>
    <xf numFmtId="0" fontId="9" fillId="17" borderId="4" xfId="0" applyFont="1" applyFill="1" applyBorder="1" applyAlignment="1">
      <alignment vertical="center" wrapText="1"/>
    </xf>
    <xf numFmtId="0" fontId="9" fillId="17" borderId="4" xfId="0" applyFont="1" applyFill="1" applyBorder="1" applyAlignment="1">
      <alignment horizontal="center" vertical="center" wrapText="1"/>
    </xf>
    <xf numFmtId="2" fontId="9" fillId="17" borderId="4" xfId="0" applyNumberFormat="1" applyFont="1" applyFill="1" applyBorder="1" applyAlignment="1">
      <alignment horizontal="center" vertical="center" wrapText="1"/>
    </xf>
    <xf numFmtId="165" fontId="7" fillId="17" borderId="4" xfId="0" applyNumberFormat="1" applyFont="1" applyFill="1" applyBorder="1" applyAlignment="1">
      <alignment horizontal="center" vertical="center" wrapText="1"/>
    </xf>
    <xf numFmtId="0" fontId="9" fillId="17" borderId="4" xfId="0" applyFont="1" applyFill="1" applyBorder="1" applyAlignment="1">
      <alignment wrapText="1"/>
    </xf>
    <xf numFmtId="0" fontId="9" fillId="17" borderId="4" xfId="0" applyFont="1" applyFill="1" applyBorder="1" applyAlignment="1">
      <alignment horizontal="left" vertical="center" wrapText="1"/>
    </xf>
    <xf numFmtId="0" fontId="9" fillId="23" borderId="3" xfId="0" applyFont="1" applyFill="1" applyBorder="1" applyAlignment="1">
      <alignment wrapText="1"/>
    </xf>
    <xf numFmtId="49" fontId="9" fillId="0" borderId="0" xfId="0" applyNumberFormat="1" applyFont="1" applyAlignment="1">
      <alignment wrapText="1"/>
    </xf>
    <xf numFmtId="0" fontId="9" fillId="4" borderId="12" xfId="0" applyFont="1" applyFill="1" applyBorder="1" applyAlignment="1">
      <alignment wrapText="1"/>
    </xf>
    <xf numFmtId="49" fontId="9" fillId="0" borderId="4" xfId="0" applyNumberFormat="1" applyFont="1" applyFill="1" applyBorder="1" applyAlignment="1">
      <alignment wrapText="1"/>
    </xf>
    <xf numFmtId="0" fontId="9" fillId="10" borderId="0" xfId="0" applyFont="1" applyFill="1" applyAlignment="1">
      <alignment wrapText="1"/>
    </xf>
    <xf numFmtId="0" fontId="9" fillId="16" borderId="3" xfId="0" applyFont="1" applyFill="1" applyBorder="1" applyAlignment="1">
      <alignment wrapText="1"/>
    </xf>
    <xf numFmtId="0" fontId="9" fillId="16" borderId="7" xfId="0" applyFont="1" applyFill="1" applyBorder="1" applyAlignment="1">
      <alignment wrapText="1"/>
    </xf>
    <xf numFmtId="0" fontId="9" fillId="18" borderId="29" xfId="0" applyFont="1" applyFill="1" applyBorder="1" applyAlignment="1">
      <alignment horizontal="center" vertical="center" wrapText="1"/>
    </xf>
    <xf numFmtId="0" fontId="9" fillId="18" borderId="29" xfId="0" applyFont="1" applyFill="1" applyBorder="1" applyAlignment="1">
      <alignment wrapText="1"/>
    </xf>
    <xf numFmtId="0" fontId="9" fillId="18" borderId="12" xfId="0" applyFont="1" applyFill="1" applyBorder="1" applyAlignment="1">
      <alignment wrapText="1"/>
    </xf>
    <xf numFmtId="0" fontId="9" fillId="4" borderId="4" xfId="0" applyFont="1" applyFill="1" applyBorder="1" applyAlignment="1">
      <alignment wrapText="1"/>
    </xf>
    <xf numFmtId="0" fontId="9" fillId="2" borderId="7" xfId="0" applyFont="1" applyFill="1" applyBorder="1" applyAlignment="1">
      <alignment wrapText="1"/>
    </xf>
    <xf numFmtId="0" fontId="9" fillId="11" borderId="3" xfId="0" applyFont="1" applyFill="1" applyBorder="1" applyAlignment="1">
      <alignment wrapText="1"/>
    </xf>
    <xf numFmtId="0" fontId="9" fillId="16" borderId="7" xfId="0" applyFont="1" applyFill="1" applyBorder="1" applyAlignment="1">
      <alignment horizontal="center" vertical="center" wrapText="1"/>
    </xf>
    <xf numFmtId="0" fontId="9" fillId="21" borderId="3" xfId="0" applyFont="1" applyFill="1" applyBorder="1" applyAlignment="1">
      <alignment wrapText="1"/>
    </xf>
    <xf numFmtId="0" fontId="9" fillId="14" borderId="3" xfId="0" applyFont="1" applyFill="1" applyBorder="1" applyAlignment="1">
      <alignment wrapText="1"/>
    </xf>
    <xf numFmtId="2" fontId="9" fillId="23" borderId="3" xfId="0" applyNumberFormat="1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16" borderId="13" xfId="0" applyFont="1" applyFill="1" applyBorder="1" applyAlignment="1">
      <alignment wrapText="1"/>
    </xf>
    <xf numFmtId="0" fontId="9" fillId="16" borderId="2" xfId="0" applyFont="1" applyFill="1" applyBorder="1" applyAlignment="1">
      <alignment horizontal="center" vertical="center" wrapText="1"/>
    </xf>
    <xf numFmtId="0" fontId="9" fillId="16" borderId="10" xfId="0" applyFont="1" applyFill="1" applyBorder="1" applyAlignment="1">
      <alignment wrapText="1"/>
    </xf>
    <xf numFmtId="0" fontId="9" fillId="16" borderId="2" xfId="0" applyFont="1" applyFill="1" applyBorder="1" applyAlignment="1">
      <alignment wrapText="1"/>
    </xf>
    <xf numFmtId="0" fontId="9" fillId="16" borderId="4" xfId="0" applyFont="1" applyFill="1" applyBorder="1" applyAlignment="1">
      <alignment wrapText="1"/>
    </xf>
    <xf numFmtId="0" fontId="9" fillId="16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wrapText="1"/>
    </xf>
    <xf numFmtId="0" fontId="9" fillId="13" borderId="10" xfId="0" applyFont="1" applyFill="1" applyBorder="1" applyAlignment="1">
      <alignment wrapText="1"/>
    </xf>
    <xf numFmtId="0" fontId="9" fillId="2" borderId="13" xfId="0" applyFont="1" applyFill="1" applyBorder="1" applyAlignment="1">
      <alignment wrapText="1"/>
    </xf>
    <xf numFmtId="0" fontId="9" fillId="2" borderId="10" xfId="0" applyFont="1" applyFill="1" applyBorder="1" applyAlignment="1">
      <alignment wrapText="1"/>
    </xf>
    <xf numFmtId="0" fontId="9" fillId="18" borderId="13" xfId="0" applyFont="1" applyFill="1" applyBorder="1" applyAlignment="1">
      <alignment wrapText="1"/>
    </xf>
    <xf numFmtId="0" fontId="9" fillId="4" borderId="13" xfId="0" applyFont="1" applyFill="1" applyBorder="1" applyAlignment="1">
      <alignment wrapText="1"/>
    </xf>
    <xf numFmtId="0" fontId="9" fillId="4" borderId="10" xfId="0" applyFont="1" applyFill="1" applyBorder="1" applyAlignment="1">
      <alignment wrapText="1"/>
    </xf>
    <xf numFmtId="0" fontId="7" fillId="2" borderId="7" xfId="0" applyFont="1" applyFill="1" applyBorder="1" applyAlignment="1">
      <alignment horizontal="center" vertical="center" wrapText="1"/>
    </xf>
    <xf numFmtId="165" fontId="46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left" vertical="center" wrapText="1"/>
    </xf>
    <xf numFmtId="0" fontId="7" fillId="16" borderId="13" xfId="0" applyFont="1" applyFill="1" applyBorder="1" applyAlignment="1">
      <alignment horizontal="center" vertical="center" wrapText="1"/>
    </xf>
    <xf numFmtId="165" fontId="8" fillId="16" borderId="13" xfId="0" applyNumberFormat="1" applyFont="1" applyFill="1" applyBorder="1" applyAlignment="1">
      <alignment horizontal="center" vertical="center" wrapText="1"/>
    </xf>
    <xf numFmtId="0" fontId="8" fillId="16" borderId="10" xfId="0" applyFont="1" applyFill="1" applyBorder="1" applyAlignment="1">
      <alignment horizontal="left" vertical="center" wrapText="1"/>
    </xf>
    <xf numFmtId="0" fontId="7" fillId="16" borderId="10" xfId="0" applyFont="1" applyFill="1" applyBorder="1" applyAlignment="1">
      <alignment horizontal="center" vertical="center" wrapText="1"/>
    </xf>
    <xf numFmtId="165" fontId="46" fillId="16" borderId="10" xfId="0" applyNumberFormat="1" applyFont="1" applyFill="1" applyBorder="1" applyAlignment="1">
      <alignment horizontal="center" vertical="center" wrapText="1"/>
    </xf>
    <xf numFmtId="165" fontId="32" fillId="4" borderId="12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9" fillId="23" borderId="3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 vertical="center" wrapText="1"/>
    </xf>
    <xf numFmtId="0" fontId="9" fillId="17" borderId="3" xfId="0" applyFont="1" applyFill="1" applyBorder="1" applyAlignment="1">
      <alignment horizontal="left" vertical="center" wrapText="1"/>
    </xf>
    <xf numFmtId="0" fontId="9" fillId="17" borderId="6" xfId="0" applyFont="1" applyFill="1" applyBorder="1" applyAlignment="1">
      <alignment wrapText="1"/>
    </xf>
    <xf numFmtId="0" fontId="9" fillId="17" borderId="13" xfId="0" applyFont="1" applyFill="1" applyBorder="1" applyAlignment="1">
      <alignment vertical="center" wrapText="1"/>
    </xf>
    <xf numFmtId="0" fontId="9" fillId="17" borderId="13" xfId="0" applyFont="1" applyFill="1" applyBorder="1" applyAlignment="1">
      <alignment horizontal="center" vertical="center" wrapText="1"/>
    </xf>
    <xf numFmtId="2" fontId="9" fillId="17" borderId="13" xfId="0" applyNumberFormat="1" applyFont="1" applyFill="1" applyBorder="1" applyAlignment="1">
      <alignment horizontal="center" vertical="center" wrapText="1"/>
    </xf>
    <xf numFmtId="165" fontId="7" fillId="17" borderId="13" xfId="0" applyNumberFormat="1" applyFont="1" applyFill="1" applyBorder="1" applyAlignment="1">
      <alignment horizontal="center" vertical="center" wrapText="1"/>
    </xf>
    <xf numFmtId="2" fontId="9" fillId="17" borderId="3" xfId="0" applyNumberFormat="1" applyFont="1" applyFill="1" applyBorder="1" applyAlignment="1">
      <alignment horizontal="center" vertical="center" wrapText="1"/>
    </xf>
    <xf numFmtId="49" fontId="7" fillId="4" borderId="39" xfId="0" applyNumberFormat="1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0" fontId="4" fillId="23" borderId="3" xfId="0" applyFont="1" applyFill="1" applyBorder="1" applyAlignment="1">
      <alignment wrapText="1"/>
    </xf>
    <xf numFmtId="0" fontId="4" fillId="23" borderId="3" xfId="0" applyFont="1" applyFill="1" applyBorder="1" applyAlignment="1">
      <alignment horizontal="center" vertical="center" wrapText="1"/>
    </xf>
    <xf numFmtId="165" fontId="3" fillId="23" borderId="3" xfId="0" applyNumberFormat="1" applyFont="1" applyFill="1" applyBorder="1" applyAlignment="1">
      <alignment horizontal="center" vertical="center" wrapText="1"/>
    </xf>
    <xf numFmtId="0" fontId="48" fillId="23" borderId="3" xfId="0" applyFont="1" applyFill="1" applyBorder="1" applyAlignment="1">
      <alignment wrapText="1"/>
    </xf>
    <xf numFmtId="0" fontId="9" fillId="23" borderId="0" xfId="0" applyFont="1" applyFill="1" applyAlignment="1">
      <alignment wrapText="1"/>
    </xf>
    <xf numFmtId="0" fontId="9" fillId="0" borderId="3" xfId="0" applyFont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wrapText="1"/>
    </xf>
    <xf numFmtId="0" fontId="9" fillId="23" borderId="4" xfId="0" applyFont="1" applyFill="1" applyBorder="1" applyAlignment="1">
      <alignment wrapText="1"/>
    </xf>
    <xf numFmtId="0" fontId="4" fillId="23" borderId="3" xfId="0" applyFont="1" applyFill="1" applyBorder="1" applyAlignment="1">
      <alignment horizontal="left" wrapText="1" shrinkToFit="1"/>
    </xf>
    <xf numFmtId="49" fontId="4" fillId="23" borderId="3" xfId="0" applyNumberFormat="1" applyFont="1" applyFill="1" applyBorder="1" applyAlignment="1">
      <alignment horizontal="center" vertical="center" wrapText="1"/>
    </xf>
    <xf numFmtId="0" fontId="9" fillId="23" borderId="3" xfId="0" applyFont="1" applyFill="1" applyBorder="1" applyAlignment="1">
      <alignment horizontal="left" vertical="center" wrapText="1"/>
    </xf>
    <xf numFmtId="9" fontId="4" fillId="23" borderId="3" xfId="0" applyNumberFormat="1" applyFont="1" applyFill="1" applyBorder="1" applyAlignment="1">
      <alignment horizontal="center" vertical="center" wrapText="1"/>
    </xf>
    <xf numFmtId="0" fontId="6" fillId="23" borderId="3" xfId="0" applyFont="1" applyFill="1" applyBorder="1" applyAlignment="1">
      <alignment horizontal="center" vertical="center" wrapText="1"/>
    </xf>
    <xf numFmtId="0" fontId="4" fillId="23" borderId="7" xfId="0" applyFont="1" applyFill="1" applyBorder="1" applyAlignment="1">
      <alignment wrapText="1"/>
    </xf>
    <xf numFmtId="0" fontId="4" fillId="23" borderId="7" xfId="0" applyFont="1" applyFill="1" applyBorder="1" applyAlignment="1">
      <alignment horizontal="center" vertical="center" wrapText="1"/>
    </xf>
    <xf numFmtId="165" fontId="3" fillId="23" borderId="7" xfId="0" applyNumberFormat="1" applyFont="1" applyFill="1" applyBorder="1" applyAlignment="1">
      <alignment horizontal="center" vertical="center" wrapText="1"/>
    </xf>
    <xf numFmtId="0" fontId="9" fillId="23" borderId="7" xfId="0" applyFont="1" applyFill="1" applyBorder="1" applyAlignment="1">
      <alignment horizontal="left" vertical="center" wrapText="1"/>
    </xf>
    <xf numFmtId="0" fontId="8" fillId="18" borderId="12" xfId="0" applyFont="1" applyFill="1" applyBorder="1" applyAlignment="1">
      <alignment horizontal="left" vertical="center" wrapText="1"/>
    </xf>
    <xf numFmtId="0" fontId="15" fillId="18" borderId="12" xfId="0" applyFont="1" applyFill="1" applyBorder="1" applyAlignment="1">
      <alignment horizontal="center" vertical="center" wrapText="1"/>
    </xf>
    <xf numFmtId="166" fontId="16" fillId="18" borderId="12" xfId="0" applyNumberFormat="1" applyFont="1" applyFill="1" applyBorder="1" applyAlignment="1">
      <alignment horizontal="center" vertical="center" wrapText="1"/>
    </xf>
    <xf numFmtId="165" fontId="32" fillId="18" borderId="12" xfId="0" applyNumberFormat="1" applyFont="1" applyFill="1" applyBorder="1" applyAlignment="1">
      <alignment horizontal="center" vertical="center" wrapText="1"/>
    </xf>
    <xf numFmtId="165" fontId="17" fillId="18" borderId="12" xfId="0" applyNumberFormat="1" applyFont="1" applyFill="1" applyBorder="1" applyAlignment="1">
      <alignment horizontal="center" vertical="center" wrapText="1"/>
    </xf>
    <xf numFmtId="0" fontId="8" fillId="18" borderId="3" xfId="0" applyFont="1" applyFill="1" applyBorder="1" applyAlignment="1">
      <alignment wrapText="1"/>
    </xf>
    <xf numFmtId="166" fontId="12" fillId="18" borderId="1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 wrapText="1"/>
    </xf>
    <xf numFmtId="9" fontId="4" fillId="23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vertical="center" wrapText="1"/>
    </xf>
    <xf numFmtId="0" fontId="9" fillId="18" borderId="2" xfId="0" applyFont="1" applyFill="1" applyBorder="1" applyAlignment="1">
      <alignment horizontal="center" vertical="center" wrapText="1"/>
    </xf>
    <xf numFmtId="0" fontId="9" fillId="18" borderId="2" xfId="0" applyFont="1" applyFill="1" applyBorder="1" applyAlignment="1">
      <alignment wrapText="1"/>
    </xf>
    <xf numFmtId="49" fontId="7" fillId="4" borderId="28" xfId="0" applyNumberFormat="1" applyFont="1" applyFill="1" applyBorder="1" applyAlignment="1">
      <alignment wrapText="1"/>
    </xf>
    <xf numFmtId="0" fontId="9" fillId="0" borderId="17" xfId="0" applyFont="1" applyBorder="1" applyAlignment="1">
      <alignment vertical="center" wrapText="1"/>
    </xf>
    <xf numFmtId="9" fontId="18" fillId="3" borderId="17" xfId="0" applyNumberFormat="1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/>
    </xf>
    <xf numFmtId="49" fontId="9" fillId="0" borderId="17" xfId="0" applyNumberFormat="1" applyFont="1" applyBorder="1" applyAlignment="1">
      <alignment wrapText="1"/>
    </xf>
    <xf numFmtId="9" fontId="18" fillId="17" borderId="13" xfId="0" applyNumberFormat="1" applyFont="1" applyFill="1" applyBorder="1" applyAlignment="1">
      <alignment horizontal="center" vertical="center" wrapText="1"/>
    </xf>
    <xf numFmtId="0" fontId="7" fillId="16" borderId="7" xfId="0" applyFont="1" applyFill="1" applyBorder="1" applyAlignment="1">
      <alignment horizontal="center" wrapText="1"/>
    </xf>
    <xf numFmtId="165" fontId="38" fillId="16" borderId="7" xfId="0" applyNumberFormat="1" applyFont="1" applyFill="1" applyBorder="1" applyAlignment="1">
      <alignment horizontal="center" vertical="center" wrapText="1"/>
    </xf>
    <xf numFmtId="165" fontId="39" fillId="16" borderId="7" xfId="0" applyNumberFormat="1" applyFont="1" applyFill="1" applyBorder="1" applyAlignment="1">
      <alignment horizontal="center" vertical="center" wrapText="1"/>
    </xf>
    <xf numFmtId="49" fontId="7" fillId="16" borderId="7" xfId="0" applyNumberFormat="1" applyFont="1" applyFill="1" applyBorder="1" applyAlignment="1">
      <alignment wrapText="1"/>
    </xf>
    <xf numFmtId="2" fontId="9" fillId="3" borderId="13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16" borderId="0" xfId="0" applyFont="1" applyFill="1" applyBorder="1" applyAlignment="1">
      <alignment wrapText="1"/>
    </xf>
    <xf numFmtId="0" fontId="8" fillId="4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left" vertical="center" wrapText="1"/>
    </xf>
    <xf numFmtId="2" fontId="27" fillId="2" borderId="7" xfId="0" applyNumberFormat="1" applyFont="1" applyFill="1" applyBorder="1" applyAlignment="1">
      <alignment horizontal="center" vertical="center" wrapText="1"/>
    </xf>
    <xf numFmtId="2" fontId="33" fillId="2" borderId="7" xfId="0" applyNumberFormat="1" applyFont="1" applyFill="1" applyBorder="1" applyAlignment="1">
      <alignment horizontal="center" vertical="center" wrapText="1"/>
    </xf>
    <xf numFmtId="2" fontId="32" fillId="2" borderId="7" xfId="0" applyNumberFormat="1" applyFont="1" applyFill="1" applyBorder="1" applyAlignment="1">
      <alignment horizontal="center" vertical="center" wrapText="1"/>
    </xf>
    <xf numFmtId="165" fontId="26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3" borderId="4" xfId="0" applyFont="1" applyFill="1" applyBorder="1" applyAlignment="1">
      <alignment horizontal="center" vertical="center" wrapText="1"/>
    </xf>
    <xf numFmtId="165" fontId="7" fillId="23" borderId="4" xfId="0" applyNumberFormat="1" applyFont="1" applyFill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49" fontId="7" fillId="2" borderId="7" xfId="0" applyNumberFormat="1" applyFont="1" applyFill="1" applyBorder="1" applyAlignment="1">
      <alignment wrapText="1"/>
    </xf>
    <xf numFmtId="0" fontId="9" fillId="0" borderId="7" xfId="0" applyFont="1" applyFill="1" applyBorder="1" applyAlignment="1">
      <alignment horizontal="center" vertical="center" wrapText="1"/>
    </xf>
    <xf numFmtId="1" fontId="9" fillId="0" borderId="25" xfId="0" applyNumberFormat="1" applyFont="1" applyBorder="1" applyAlignment="1">
      <alignment horizontal="center" vertical="center" wrapText="1"/>
    </xf>
    <xf numFmtId="165" fontId="21" fillId="4" borderId="17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wrapText="1"/>
    </xf>
    <xf numFmtId="0" fontId="9" fillId="0" borderId="46" xfId="0" applyFont="1" applyFill="1" applyBorder="1" applyAlignment="1">
      <alignment horizontal="left" vertical="center" wrapText="1"/>
    </xf>
    <xf numFmtId="0" fontId="9" fillId="0" borderId="46" xfId="0" applyFont="1" applyFill="1" applyBorder="1" applyAlignment="1">
      <alignment wrapText="1"/>
    </xf>
    <xf numFmtId="0" fontId="9" fillId="0" borderId="35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wrapText="1"/>
    </xf>
    <xf numFmtId="49" fontId="9" fillId="0" borderId="10" xfId="0" applyNumberFormat="1" applyFont="1" applyFill="1" applyBorder="1" applyAlignment="1">
      <alignment wrapText="1"/>
    </xf>
    <xf numFmtId="0" fontId="9" fillId="0" borderId="8" xfId="0" applyFont="1" applyFill="1" applyBorder="1" applyAlignment="1">
      <alignment horizontal="left" vertical="center" wrapText="1"/>
    </xf>
    <xf numFmtId="4" fontId="9" fillId="0" borderId="3" xfId="3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0" fillId="0" borderId="3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 shrinkToFit="1"/>
    </xf>
    <xf numFmtId="4" fontId="9" fillId="0" borderId="7" xfId="3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49" fontId="9" fillId="0" borderId="12" xfId="0" applyNumberFormat="1" applyFont="1" applyFill="1" applyBorder="1" applyAlignment="1">
      <alignment wrapText="1"/>
    </xf>
    <xf numFmtId="0" fontId="9" fillId="0" borderId="7" xfId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16" borderId="4" xfId="0" applyFont="1" applyFill="1" applyBorder="1" applyAlignment="1">
      <alignment horizontal="left" wrapText="1"/>
    </xf>
    <xf numFmtId="2" fontId="40" fillId="0" borderId="12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0" fontId="9" fillId="3" borderId="46" xfId="0" applyFont="1" applyFill="1" applyBorder="1" applyAlignment="1">
      <alignment wrapText="1"/>
    </xf>
    <xf numFmtId="166" fontId="7" fillId="4" borderId="17" xfId="0" applyNumberFormat="1" applyFont="1" applyFill="1" applyBorder="1" applyAlignment="1">
      <alignment horizontal="center" vertical="center" wrapText="1"/>
    </xf>
    <xf numFmtId="2" fontId="7" fillId="4" borderId="17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9" fillId="0" borderId="5" xfId="0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9" fillId="17" borderId="34" xfId="0" applyFont="1" applyFill="1" applyBorder="1" applyAlignment="1">
      <alignment vertical="center" wrapText="1"/>
    </xf>
    <xf numFmtId="0" fontId="9" fillId="0" borderId="41" xfId="0" applyFont="1" applyFill="1" applyBorder="1" applyAlignment="1">
      <alignment wrapText="1"/>
    </xf>
    <xf numFmtId="0" fontId="4" fillId="17" borderId="3" xfId="0" applyFont="1" applyFill="1" applyBorder="1" applyAlignment="1">
      <alignment wrapText="1"/>
    </xf>
    <xf numFmtId="0" fontId="7" fillId="16" borderId="7" xfId="0" applyFont="1" applyFill="1" applyBorder="1" applyAlignment="1">
      <alignment vertical="center" wrapText="1"/>
    </xf>
    <xf numFmtId="2" fontId="12" fillId="16" borderId="7" xfId="0" applyNumberFormat="1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vertical="center" wrapText="1"/>
    </xf>
    <xf numFmtId="0" fontId="9" fillId="0" borderId="17" xfId="0" applyFont="1" applyBorder="1" applyAlignment="1">
      <alignment wrapText="1"/>
    </xf>
    <xf numFmtId="1" fontId="9" fillId="24" borderId="13" xfId="1" applyNumberFormat="1" applyFont="1" applyFill="1" applyBorder="1" applyAlignment="1">
      <alignment horizontal="left" vertical="center" wrapText="1"/>
    </xf>
    <xf numFmtId="0" fontId="9" fillId="24" borderId="13" xfId="1" applyFont="1" applyFill="1" applyBorder="1" applyAlignment="1">
      <alignment horizontal="center" vertical="center" wrapText="1"/>
    </xf>
    <xf numFmtId="4" fontId="9" fillId="24" borderId="13" xfId="1" applyNumberFormat="1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left" vertical="center" wrapText="1"/>
    </xf>
    <xf numFmtId="0" fontId="9" fillId="24" borderId="23" xfId="0" applyFont="1" applyFill="1" applyBorder="1" applyAlignment="1">
      <alignment wrapText="1"/>
    </xf>
    <xf numFmtId="0" fontId="7" fillId="24" borderId="1" xfId="0" applyFont="1" applyFill="1" applyBorder="1" applyAlignment="1">
      <alignment horizontal="center" vertical="center" wrapText="1"/>
    </xf>
    <xf numFmtId="165" fontId="49" fillId="24" borderId="13" xfId="1" applyNumberFormat="1" applyFont="1" applyFill="1" applyBorder="1" applyAlignment="1">
      <alignment horizontal="center" vertical="center" wrapText="1"/>
    </xf>
    <xf numFmtId="165" fontId="7" fillId="16" borderId="7" xfId="0" applyNumberFormat="1" applyFont="1" applyFill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center" vertical="center" wrapText="1"/>
    </xf>
    <xf numFmtId="165" fontId="7" fillId="16" borderId="2" xfId="0" applyNumberFormat="1" applyFont="1" applyFill="1" applyBorder="1" applyAlignment="1">
      <alignment horizontal="center" vertical="center" wrapText="1"/>
    </xf>
    <xf numFmtId="165" fontId="8" fillId="11" borderId="28" xfId="0" applyNumberFormat="1" applyFont="1" applyFill="1" applyBorder="1" applyAlignment="1">
      <alignment horizontal="center" vertical="center" wrapText="1"/>
    </xf>
    <xf numFmtId="2" fontId="34" fillId="11" borderId="7" xfId="0" applyNumberFormat="1" applyFont="1" applyFill="1" applyBorder="1" applyAlignment="1">
      <alignment horizontal="center" vertical="center" wrapText="1"/>
    </xf>
    <xf numFmtId="165" fontId="50" fillId="17" borderId="3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 wrapText="1"/>
    </xf>
    <xf numFmtId="2" fontId="7" fillId="3" borderId="1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wrapText="1"/>
    </xf>
    <xf numFmtId="0" fontId="13" fillId="0" borderId="12" xfId="0" applyFont="1" applyFill="1" applyBorder="1" applyAlignment="1">
      <alignment wrapText="1"/>
    </xf>
    <xf numFmtId="0" fontId="48" fillId="0" borderId="3" xfId="0" applyFont="1" applyFill="1" applyBorder="1" applyAlignment="1">
      <alignment wrapText="1"/>
    </xf>
    <xf numFmtId="49" fontId="4" fillId="0" borderId="13" xfId="0" applyNumberFormat="1" applyFont="1" applyFill="1" applyBorder="1" applyAlignment="1">
      <alignment wrapText="1"/>
    </xf>
    <xf numFmtId="49" fontId="4" fillId="0" borderId="4" xfId="0" applyNumberFormat="1" applyFont="1" applyFill="1" applyBorder="1" applyAlignment="1">
      <alignment wrapText="1"/>
    </xf>
    <xf numFmtId="49" fontId="4" fillId="0" borderId="10" xfId="0" applyNumberFormat="1" applyFont="1" applyFill="1" applyBorder="1" applyAlignment="1">
      <alignment wrapText="1"/>
    </xf>
    <xf numFmtId="0" fontId="4" fillId="0" borderId="3" xfId="0" applyFont="1" applyFill="1" applyBorder="1" applyAlignment="1">
      <alignment horizontal="left" wrapText="1" shrinkToFi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wrapText="1"/>
    </xf>
    <xf numFmtId="0" fontId="13" fillId="3" borderId="7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0" fontId="9" fillId="0" borderId="54" xfId="0" applyFont="1" applyFill="1" applyBorder="1" applyAlignment="1">
      <alignment horizontal="left" vertical="center" wrapText="1"/>
    </xf>
    <xf numFmtId="2" fontId="9" fillId="13" borderId="1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165" fontId="9" fillId="0" borderId="17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167" fontId="10" fillId="0" borderId="3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wrapText="1"/>
    </xf>
    <xf numFmtId="9" fontId="9" fillId="0" borderId="13" xfId="0" applyNumberFormat="1" applyFont="1" applyFill="1" applyBorder="1" applyAlignment="1">
      <alignment horizontal="center" wrapText="1"/>
    </xf>
    <xf numFmtId="9" fontId="9" fillId="0" borderId="3" xfId="0" applyNumberFormat="1" applyFont="1" applyFill="1" applyBorder="1" applyAlignment="1">
      <alignment horizont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left" vertical="center" wrapText="1"/>
    </xf>
    <xf numFmtId="2" fontId="13" fillId="0" borderId="13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vertical="center" wrapText="1"/>
    </xf>
    <xf numFmtId="49" fontId="9" fillId="0" borderId="17" xfId="0" applyNumberFormat="1" applyFont="1" applyFill="1" applyBorder="1" applyAlignment="1">
      <alignment wrapText="1"/>
    </xf>
    <xf numFmtId="165" fontId="7" fillId="3" borderId="10" xfId="0" applyNumberFormat="1" applyFont="1" applyFill="1" applyBorder="1" applyAlignment="1">
      <alignment horizontal="center" vertical="center"/>
    </xf>
    <xf numFmtId="165" fontId="7" fillId="3" borderId="13" xfId="0" applyNumberFormat="1" applyFont="1" applyFill="1" applyBorder="1" applyAlignment="1">
      <alignment horizontal="center" vertical="center"/>
    </xf>
    <xf numFmtId="165" fontId="7" fillId="17" borderId="3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wrapText="1"/>
    </xf>
    <xf numFmtId="49" fontId="9" fillId="17" borderId="3" xfId="0" applyNumberFormat="1" applyFont="1" applyFill="1" applyBorder="1" applyAlignment="1">
      <alignment wrapText="1"/>
    </xf>
    <xf numFmtId="49" fontId="4" fillId="0" borderId="12" xfId="0" applyNumberFormat="1" applyFont="1" applyFill="1" applyBorder="1" applyAlignment="1">
      <alignment wrapText="1"/>
    </xf>
    <xf numFmtId="0" fontId="9" fillId="24" borderId="3" xfId="0" applyFont="1" applyFill="1" applyBorder="1" applyAlignment="1">
      <alignment horizontal="left" vertical="center" wrapText="1"/>
    </xf>
    <xf numFmtId="0" fontId="9" fillId="24" borderId="3" xfId="0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 wrapText="1"/>
    </xf>
    <xf numFmtId="0" fontId="9" fillId="24" borderId="3" xfId="0" applyFont="1" applyFill="1" applyBorder="1" applyAlignment="1">
      <alignment wrapText="1"/>
    </xf>
    <xf numFmtId="49" fontId="7" fillId="24" borderId="3" xfId="0" applyNumberFormat="1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/>
    </xf>
    <xf numFmtId="0" fontId="9" fillId="24" borderId="10" xfId="0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wrapText="1"/>
    </xf>
    <xf numFmtId="165" fontId="15" fillId="16" borderId="4" xfId="0" applyNumberFormat="1" applyFont="1" applyFill="1" applyBorder="1" applyAlignment="1">
      <alignment horizontal="center" vertical="center" wrapText="1"/>
    </xf>
    <xf numFmtId="2" fontId="14" fillId="11" borderId="4" xfId="0" applyNumberFormat="1" applyFont="1" applyFill="1" applyBorder="1" applyAlignment="1">
      <alignment horizontal="center" vertical="center" wrapText="1"/>
    </xf>
    <xf numFmtId="166" fontId="14" fillId="11" borderId="4" xfId="0" applyNumberFormat="1" applyFont="1" applyFill="1" applyBorder="1" applyAlignment="1">
      <alignment horizontal="center" vertical="center" wrapText="1"/>
    </xf>
    <xf numFmtId="165" fontId="8" fillId="11" borderId="4" xfId="0" applyNumberFormat="1" applyFont="1" applyFill="1" applyBorder="1" applyAlignment="1">
      <alignment horizontal="center" vertical="center" wrapText="1"/>
    </xf>
    <xf numFmtId="165" fontId="7" fillId="24" borderId="3" xfId="0" applyNumberFormat="1" applyFont="1" applyFill="1" applyBorder="1" applyAlignment="1">
      <alignment horizontal="center" vertical="center" wrapText="1"/>
    </xf>
    <xf numFmtId="165" fontId="7" fillId="24" borderId="10" xfId="0" applyNumberFormat="1" applyFont="1" applyFill="1" applyBorder="1" applyAlignment="1">
      <alignment horizontal="center" vertical="center" wrapText="1"/>
    </xf>
    <xf numFmtId="165" fontId="15" fillId="16" borderId="3" xfId="0" applyNumberFormat="1" applyFont="1" applyFill="1" applyBorder="1" applyAlignment="1">
      <alignment horizontal="center" vertical="center" wrapText="1"/>
    </xf>
    <xf numFmtId="0" fontId="9" fillId="25" borderId="7" xfId="0" applyFont="1" applyFill="1" applyBorder="1" applyAlignment="1">
      <alignment wrapText="1"/>
    </xf>
    <xf numFmtId="49" fontId="9" fillId="25" borderId="7" xfId="0" applyNumberFormat="1" applyFont="1" applyFill="1" applyBorder="1" applyAlignment="1">
      <alignment wrapText="1"/>
    </xf>
    <xf numFmtId="2" fontId="17" fillId="8" borderId="3" xfId="0" applyNumberFormat="1" applyFont="1" applyFill="1" applyBorder="1" applyAlignment="1">
      <alignment horizontal="center" vertical="center" wrapText="1"/>
    </xf>
    <xf numFmtId="165" fontId="17" fillId="8" borderId="3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7" xfId="0" applyFont="1" applyBorder="1" applyAlignment="1">
      <alignment horizontal="left" vertical="center" wrapText="1"/>
    </xf>
    <xf numFmtId="165" fontId="8" fillId="21" borderId="7" xfId="0" applyNumberFormat="1" applyFont="1" applyFill="1" applyBorder="1" applyAlignment="1">
      <alignment horizontal="center" vertical="center" wrapText="1"/>
    </xf>
    <xf numFmtId="165" fontId="7" fillId="23" borderId="3" xfId="0" applyNumberFormat="1" applyFont="1" applyFill="1" applyBorder="1" applyAlignment="1">
      <alignment horizontal="center" vertical="center" wrapText="1"/>
    </xf>
    <xf numFmtId="9" fontId="18" fillId="0" borderId="3" xfId="0" applyNumberFormat="1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left" vertical="center" wrapText="1"/>
    </xf>
    <xf numFmtId="2" fontId="21" fillId="2" borderId="7" xfId="0" applyNumberFormat="1" applyFont="1" applyFill="1" applyBorder="1" applyAlignment="1">
      <alignment horizontal="center" vertical="center" wrapText="1"/>
    </xf>
    <xf numFmtId="165" fontId="31" fillId="2" borderId="7" xfId="0" applyNumberFormat="1" applyFont="1" applyFill="1" applyBorder="1" applyAlignment="1">
      <alignment horizontal="center" vertical="center" wrapText="1"/>
    </xf>
    <xf numFmtId="165" fontId="28" fillId="2" borderId="7" xfId="0" applyNumberFormat="1" applyFont="1" applyFill="1" applyBorder="1" applyAlignment="1">
      <alignment horizontal="center" vertical="center" wrapText="1"/>
    </xf>
    <xf numFmtId="49" fontId="9" fillId="17" borderId="4" xfId="0" applyNumberFormat="1" applyFont="1" applyFill="1" applyBorder="1" applyAlignment="1">
      <alignment wrapText="1"/>
    </xf>
    <xf numFmtId="0" fontId="9" fillId="24" borderId="12" xfId="0" applyFont="1" applyFill="1" applyBorder="1" applyAlignment="1">
      <alignment wrapText="1"/>
    </xf>
    <xf numFmtId="0" fontId="9" fillId="24" borderId="12" xfId="0" applyFont="1" applyFill="1" applyBorder="1" applyAlignment="1">
      <alignment horizontal="center" vertical="center" wrapText="1"/>
    </xf>
    <xf numFmtId="165" fontId="49" fillId="24" borderId="12" xfId="0" applyNumberFormat="1" applyFont="1" applyFill="1" applyBorder="1" applyAlignment="1">
      <alignment horizontal="center" vertical="center" wrapText="1"/>
    </xf>
    <xf numFmtId="0" fontId="7" fillId="24" borderId="12" xfId="0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2" fontId="32" fillId="3" borderId="4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9" fillId="0" borderId="35" xfId="0" applyFont="1" applyBorder="1" applyAlignment="1">
      <alignment wrapText="1"/>
    </xf>
    <xf numFmtId="0" fontId="4" fillId="23" borderId="25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16" fontId="7" fillId="4" borderId="20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9" fillId="11" borderId="30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7" fillId="18" borderId="20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4" fillId="11" borderId="26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11" borderId="2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9" fillId="23" borderId="26" xfId="0" applyFont="1" applyFill="1" applyBorder="1" applyAlignment="1">
      <alignment horizontal="center" vertical="center" wrapText="1"/>
    </xf>
    <xf numFmtId="0" fontId="9" fillId="23" borderId="16" xfId="0" applyFont="1" applyFill="1" applyBorder="1" applyAlignment="1">
      <alignment horizontal="center" vertical="center" wrapText="1"/>
    </xf>
    <xf numFmtId="0" fontId="9" fillId="23" borderId="25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9" fillId="0" borderId="61" xfId="0" applyFont="1" applyFill="1" applyBorder="1" applyAlignment="1">
      <alignment horizontal="center" vertical="center" wrapText="1"/>
    </xf>
    <xf numFmtId="0" fontId="9" fillId="23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7" fillId="16" borderId="16" xfId="0" applyFont="1" applyFill="1" applyBorder="1" applyAlignment="1">
      <alignment horizontal="center" vertical="center" wrapText="1"/>
    </xf>
    <xf numFmtId="0" fontId="7" fillId="16" borderId="25" xfId="0" applyFont="1" applyFill="1" applyBorder="1" applyAlignment="1">
      <alignment horizontal="center" vertical="center" wrapText="1"/>
    </xf>
    <xf numFmtId="0" fontId="7" fillId="16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13" borderId="16" xfId="0" applyFont="1" applyFill="1" applyBorder="1" applyAlignment="1">
      <alignment horizontal="center" vertical="center" wrapText="1"/>
    </xf>
    <xf numFmtId="0" fontId="7" fillId="13" borderId="25" xfId="0" applyFont="1" applyFill="1" applyBorder="1" applyAlignment="1">
      <alignment horizontal="center" vertical="center" wrapText="1"/>
    </xf>
    <xf numFmtId="0" fontId="7" fillId="13" borderId="18" xfId="0" applyFont="1" applyFill="1" applyBorder="1" applyAlignment="1">
      <alignment horizontal="center" vertical="center" wrapText="1"/>
    </xf>
    <xf numFmtId="0" fontId="23" fillId="11" borderId="4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11" borderId="3" xfId="0" applyFont="1" applyFill="1" applyBorder="1" applyAlignment="1">
      <alignment horizontal="center" vertical="center" wrapText="1"/>
    </xf>
    <xf numFmtId="0" fontId="23" fillId="11" borderId="7" xfId="0" applyFont="1" applyFill="1" applyBorder="1" applyAlignment="1">
      <alignment horizontal="center" vertical="center" wrapText="1"/>
    </xf>
    <xf numFmtId="0" fontId="23" fillId="16" borderId="3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4" borderId="3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8" fillId="16" borderId="1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16" borderId="4" xfId="0" applyFont="1" applyFill="1" applyBorder="1" applyAlignment="1">
      <alignment horizontal="center" vertical="center" wrapText="1"/>
    </xf>
    <xf numFmtId="0" fontId="8" fillId="16" borderId="13" xfId="0" applyFont="1" applyFill="1" applyBorder="1" applyAlignment="1">
      <alignment horizontal="center" vertical="center" wrapText="1"/>
    </xf>
    <xf numFmtId="0" fontId="23" fillId="8" borderId="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3" borderId="1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7" fillId="4" borderId="31" xfId="0" applyFont="1" applyFill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13" borderId="14" xfId="0" applyFont="1" applyFill="1" applyBorder="1" applyAlignment="1">
      <alignment horizontal="left" vertical="center" wrapText="1"/>
    </xf>
    <xf numFmtId="0" fontId="7" fillId="18" borderId="21" xfId="0" applyFont="1" applyFill="1" applyBorder="1" applyAlignment="1">
      <alignment horizontal="left" vertical="center" wrapText="1"/>
    </xf>
    <xf numFmtId="0" fontId="9" fillId="24" borderId="14" xfId="0" applyFont="1" applyFill="1" applyBorder="1" applyAlignment="1">
      <alignment horizontal="left" vertical="center" wrapText="1"/>
    </xf>
    <xf numFmtId="0" fontId="9" fillId="24" borderId="15" xfId="0" applyFont="1" applyFill="1" applyBorder="1" applyAlignment="1">
      <alignment horizontal="left" vertical="center" wrapText="1"/>
    </xf>
    <xf numFmtId="0" fontId="9" fillId="13" borderId="15" xfId="0" applyFont="1" applyFill="1" applyBorder="1" applyAlignment="1">
      <alignment horizontal="left" vertical="center" wrapText="1"/>
    </xf>
    <xf numFmtId="0" fontId="7" fillId="23" borderId="2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9" fillId="0" borderId="58" xfId="0" applyFont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9" fillId="24" borderId="23" xfId="0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16" borderId="45" xfId="0" applyFont="1" applyFill="1" applyBorder="1" applyAlignment="1">
      <alignment horizontal="left" vertical="center" wrapText="1"/>
    </xf>
    <xf numFmtId="0" fontId="9" fillId="16" borderId="44" xfId="0" applyFont="1" applyFill="1" applyBorder="1" applyAlignment="1">
      <alignment horizontal="left" vertical="center" wrapText="1"/>
    </xf>
    <xf numFmtId="0" fontId="9" fillId="16" borderId="47" xfId="0" applyFont="1" applyFill="1" applyBorder="1" applyAlignment="1">
      <alignment horizontal="left" vertical="center" wrapText="1"/>
    </xf>
    <xf numFmtId="0" fontId="9" fillId="24" borderId="21" xfId="0" applyFont="1" applyFill="1" applyBorder="1" applyAlignment="1">
      <alignment horizontal="left" vertical="center" wrapText="1"/>
    </xf>
    <xf numFmtId="0" fontId="9" fillId="16" borderId="23" xfId="0" applyFont="1" applyFill="1" applyBorder="1" applyAlignment="1">
      <alignment horizontal="left" vertical="center" wrapText="1"/>
    </xf>
    <xf numFmtId="0" fontId="9" fillId="16" borderId="14" xfId="0" applyFont="1" applyFill="1" applyBorder="1" applyAlignment="1">
      <alignment horizontal="left" vertical="center" wrapText="1"/>
    </xf>
    <xf numFmtId="0" fontId="9" fillId="16" borderId="15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4" borderId="23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13" borderId="23" xfId="0" applyFont="1" applyFill="1" applyBorder="1" applyAlignment="1">
      <alignment horizontal="left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center" vertical="center"/>
    </xf>
    <xf numFmtId="2" fontId="4" fillId="0" borderId="28" xfId="0" applyNumberFormat="1" applyFont="1" applyFill="1" applyBorder="1" applyAlignment="1">
      <alignment horizontal="center" vertical="center"/>
    </xf>
    <xf numFmtId="165" fontId="3" fillId="0" borderId="28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8" xfId="0" applyFont="1" applyFill="1" applyBorder="1"/>
    <xf numFmtId="0" fontId="9" fillId="0" borderId="4" xfId="0" applyFont="1" applyBorder="1" applyAlignment="1">
      <alignment vertical="center" wrapText="1"/>
    </xf>
    <xf numFmtId="0" fontId="9" fillId="0" borderId="46" xfId="0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wrapText="1"/>
    </xf>
    <xf numFmtId="49" fontId="9" fillId="0" borderId="8" xfId="0" applyNumberFormat="1" applyFont="1" applyFill="1" applyBorder="1" applyAlignment="1">
      <alignment wrapText="1"/>
    </xf>
    <xf numFmtId="0" fontId="9" fillId="0" borderId="59" xfId="0" applyFont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2" fontId="9" fillId="0" borderId="17" xfId="0" applyNumberFormat="1" applyFont="1" applyFill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center" vertical="center" wrapText="1"/>
    </xf>
    <xf numFmtId="2" fontId="9" fillId="3" borderId="28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wrapText="1"/>
    </xf>
    <xf numFmtId="49" fontId="9" fillId="0" borderId="57" xfId="0" applyNumberFormat="1" applyFont="1" applyBorder="1" applyAlignment="1">
      <alignment wrapText="1"/>
    </xf>
    <xf numFmtId="0" fontId="9" fillId="0" borderId="31" xfId="0" applyFont="1" applyBorder="1" applyAlignment="1">
      <alignment horizontal="left" vertical="center" wrapText="1"/>
    </xf>
    <xf numFmtId="0" fontId="9" fillId="3" borderId="28" xfId="0" applyFont="1" applyFill="1" applyBorder="1" applyAlignment="1">
      <alignment vertical="center" wrapText="1"/>
    </xf>
    <xf numFmtId="0" fontId="9" fillId="3" borderId="3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9" fillId="23" borderId="3" xfId="1" applyFont="1" applyFill="1" applyBorder="1" applyAlignment="1">
      <alignment vertical="center" wrapText="1"/>
    </xf>
    <xf numFmtId="0" fontId="9" fillId="23" borderId="3" xfId="1" applyFont="1" applyFill="1" applyBorder="1" applyAlignment="1">
      <alignment horizontal="center" vertical="center" wrapText="1"/>
    </xf>
    <xf numFmtId="2" fontId="9" fillId="23" borderId="3" xfId="1" applyNumberFormat="1" applyFont="1" applyFill="1" applyBorder="1" applyAlignment="1">
      <alignment horizontal="center" vertical="center" wrapText="1"/>
    </xf>
    <xf numFmtId="165" fontId="7" fillId="23" borderId="3" xfId="1" applyNumberFormat="1" applyFont="1" applyFill="1" applyBorder="1" applyAlignment="1">
      <alignment horizontal="center" vertical="center" wrapText="1"/>
    </xf>
    <xf numFmtId="0" fontId="9" fillId="23" borderId="8" xfId="0" applyFont="1" applyFill="1" applyBorder="1" applyAlignment="1">
      <alignment wrapText="1"/>
    </xf>
    <xf numFmtId="0" fontId="9" fillId="23" borderId="59" xfId="0" applyFont="1" applyFill="1" applyBorder="1" applyAlignment="1">
      <alignment horizontal="left" vertical="center" wrapText="1"/>
    </xf>
    <xf numFmtId="49" fontId="4" fillId="23" borderId="3" xfId="0" applyNumberFormat="1" applyFont="1" applyFill="1" applyBorder="1" applyAlignment="1">
      <alignment wrapText="1"/>
    </xf>
    <xf numFmtId="0" fontId="23" fillId="16" borderId="4" xfId="0" applyFont="1" applyFill="1" applyBorder="1" applyAlignment="1">
      <alignment horizontal="center" vertical="center" wrapText="1"/>
    </xf>
    <xf numFmtId="2" fontId="23" fillId="16" borderId="4" xfId="0" applyNumberFormat="1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left" vertical="center" wrapText="1"/>
    </xf>
    <xf numFmtId="0" fontId="9" fillId="0" borderId="10" xfId="4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9" fillId="0" borderId="62" xfId="0" applyFont="1" applyFill="1" applyBorder="1" applyAlignment="1">
      <alignment horizontal="left" vertical="center" wrapText="1"/>
    </xf>
    <xf numFmtId="0" fontId="9" fillId="19" borderId="4" xfId="0" applyFont="1" applyFill="1" applyBorder="1" applyAlignment="1">
      <alignment wrapText="1"/>
    </xf>
    <xf numFmtId="49" fontId="4" fillId="0" borderId="8" xfId="0" applyNumberFormat="1" applyFont="1" applyFill="1" applyBorder="1" applyAlignment="1">
      <alignment wrapText="1"/>
    </xf>
    <xf numFmtId="0" fontId="7" fillId="18" borderId="12" xfId="0" applyFont="1" applyFill="1" applyBorder="1" applyAlignment="1">
      <alignment horizontal="center" vertical="center" wrapText="1"/>
    </xf>
    <xf numFmtId="2" fontId="23" fillId="18" borderId="12" xfId="0" applyNumberFormat="1" applyFont="1" applyFill="1" applyBorder="1" applyAlignment="1">
      <alignment horizontal="center" vertical="center" wrapText="1"/>
    </xf>
    <xf numFmtId="165" fontId="7" fillId="18" borderId="12" xfId="0" applyNumberFormat="1" applyFont="1" applyFill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4" fillId="23" borderId="3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165" fontId="11" fillId="4" borderId="12" xfId="0" applyNumberFormat="1" applyFont="1" applyFill="1" applyBorder="1" applyAlignment="1">
      <alignment horizontal="center" vertical="center" wrapText="1"/>
    </xf>
    <xf numFmtId="2" fontId="15" fillId="18" borderId="12" xfId="0" applyNumberFormat="1" applyFont="1" applyFill="1" applyBorder="1" applyAlignment="1">
      <alignment horizontal="center" vertical="center" wrapText="1"/>
    </xf>
    <xf numFmtId="165" fontId="11" fillId="18" borderId="12" xfId="0" applyNumberFormat="1" applyFont="1" applyFill="1" applyBorder="1" applyAlignment="1">
      <alignment horizontal="center" vertical="center" wrapText="1"/>
    </xf>
    <xf numFmtId="0" fontId="9" fillId="23" borderId="7" xfId="0" applyFont="1" applyFill="1" applyBorder="1" applyAlignment="1">
      <alignment horizontal="center" vertical="center" wrapText="1"/>
    </xf>
    <xf numFmtId="165" fontId="20" fillId="11" borderId="28" xfId="0" applyNumberFormat="1" applyFont="1" applyFill="1" applyBorder="1" applyAlignment="1">
      <alignment horizontal="center" vertical="center" wrapText="1"/>
    </xf>
    <xf numFmtId="165" fontId="20" fillId="2" borderId="4" xfId="0" applyNumberFormat="1" applyFont="1" applyFill="1" applyBorder="1" applyAlignment="1">
      <alignment horizontal="center" vertical="center" wrapText="1"/>
    </xf>
    <xf numFmtId="165" fontId="20" fillId="2" borderId="3" xfId="0" applyNumberFormat="1" applyFont="1" applyFill="1" applyBorder="1" applyAlignment="1">
      <alignment horizontal="center" vertical="center" wrapText="1"/>
    </xf>
    <xf numFmtId="165" fontId="20" fillId="2" borderId="7" xfId="0" applyNumberFormat="1" applyFont="1" applyFill="1" applyBorder="1" applyAlignment="1">
      <alignment horizontal="center" vertical="center" wrapText="1"/>
    </xf>
    <xf numFmtId="165" fontId="20" fillId="4" borderId="17" xfId="0" applyNumberFormat="1" applyFont="1" applyFill="1" applyBorder="1" applyAlignment="1">
      <alignment horizontal="center" vertical="center" wrapText="1"/>
    </xf>
    <xf numFmtId="165" fontId="20" fillId="11" borderId="3" xfId="0" applyNumberFormat="1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170" fontId="9" fillId="0" borderId="1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11" fillId="11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65" fontId="27" fillId="11" borderId="7" xfId="0" applyNumberFormat="1" applyFont="1" applyFill="1" applyBorder="1" applyAlignment="1">
      <alignment horizontal="center" vertical="center" wrapText="1"/>
    </xf>
    <xf numFmtId="165" fontId="27" fillId="16" borderId="3" xfId="0" applyNumberFormat="1" applyFont="1" applyFill="1" applyBorder="1" applyAlignment="1">
      <alignment horizontal="center" vertical="center" wrapText="1"/>
    </xf>
    <xf numFmtId="165" fontId="20" fillId="4" borderId="8" xfId="0" applyNumberFormat="1" applyFont="1" applyFill="1" applyBorder="1" applyAlignment="1">
      <alignment horizontal="center" vertical="center" wrapText="1"/>
    </xf>
    <xf numFmtId="165" fontId="20" fillId="4" borderId="4" xfId="0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165" fontId="8" fillId="8" borderId="3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/>
    <xf numFmtId="0" fontId="4" fillId="3" borderId="5" xfId="0" applyFont="1" applyFill="1" applyBorder="1"/>
    <xf numFmtId="0" fontId="4" fillId="23" borderId="14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9" fillId="19" borderId="0" xfId="0" applyFont="1" applyFill="1" applyBorder="1" applyAlignment="1">
      <alignment wrapText="1"/>
    </xf>
    <xf numFmtId="0" fontId="9" fillId="19" borderId="44" xfId="0" applyFont="1" applyFill="1" applyBorder="1" applyAlignment="1">
      <alignment horizontal="left" vertical="center" wrapText="1"/>
    </xf>
    <xf numFmtId="0" fontId="9" fillId="16" borderId="24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9" fillId="19" borderId="0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11" borderId="27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9" fillId="23" borderId="14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wrapText="1"/>
    </xf>
    <xf numFmtId="0" fontId="9" fillId="11" borderId="0" xfId="0" applyFont="1" applyFill="1" applyBorder="1" applyAlignment="1">
      <alignment wrapText="1"/>
    </xf>
    <xf numFmtId="0" fontId="7" fillId="11" borderId="24" xfId="0" applyFont="1" applyFill="1" applyBorder="1" applyAlignment="1">
      <alignment horizontal="left" vertical="center" wrapText="1"/>
    </xf>
    <xf numFmtId="0" fontId="7" fillId="4" borderId="59" xfId="0" applyFont="1" applyFill="1" applyBorder="1" applyAlignment="1">
      <alignment horizontal="left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59" xfId="0" applyFont="1" applyFill="1" applyBorder="1" applyAlignment="1">
      <alignment horizontal="left" vertical="center" wrapText="1"/>
    </xf>
    <xf numFmtId="0" fontId="20" fillId="4" borderId="26" xfId="0" applyFont="1" applyFill="1" applyBorder="1" applyAlignment="1">
      <alignment horizontal="center" vertical="center" wrapText="1"/>
    </xf>
    <xf numFmtId="0" fontId="9" fillId="11" borderId="36" xfId="0" applyFont="1" applyFill="1" applyBorder="1" applyAlignment="1">
      <alignment horizontal="center" vertical="center" wrapText="1"/>
    </xf>
    <xf numFmtId="0" fontId="9" fillId="16" borderId="25" xfId="0" applyFont="1" applyFill="1" applyBorder="1" applyAlignment="1">
      <alignment horizontal="center" vertical="center" wrapText="1"/>
    </xf>
    <xf numFmtId="0" fontId="9" fillId="16" borderId="36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wrapText="1"/>
    </xf>
    <xf numFmtId="0" fontId="9" fillId="18" borderId="44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wrapText="1"/>
    </xf>
    <xf numFmtId="0" fontId="9" fillId="15" borderId="0" xfId="0" applyFont="1" applyFill="1" applyBorder="1" applyAlignment="1">
      <alignment wrapText="1"/>
    </xf>
    <xf numFmtId="0" fontId="9" fillId="15" borderId="44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9" fillId="18" borderId="59" xfId="0" applyFont="1" applyFill="1" applyBorder="1" applyAlignment="1">
      <alignment horizontal="left" vertical="center" wrapText="1"/>
    </xf>
    <xf numFmtId="0" fontId="9" fillId="18" borderId="14" xfId="0" applyFont="1" applyFill="1" applyBorder="1" applyAlignment="1">
      <alignment horizontal="left" vertical="center" wrapText="1"/>
    </xf>
    <xf numFmtId="0" fontId="7" fillId="5" borderId="25" xfId="0" applyFont="1" applyFill="1" applyBorder="1" applyAlignment="1">
      <alignment horizontal="center" vertical="center" wrapText="1"/>
    </xf>
    <xf numFmtId="0" fontId="9" fillId="21" borderId="14" xfId="0" applyFont="1" applyFill="1" applyBorder="1" applyAlignment="1">
      <alignment horizontal="left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9" fillId="20" borderId="14" xfId="0" applyFont="1" applyFill="1" applyBorder="1" applyAlignment="1">
      <alignment horizontal="left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9" fillId="14" borderId="14" xfId="0" applyFont="1" applyFill="1" applyBorder="1" applyAlignment="1">
      <alignment horizontal="left" vertical="center" wrapText="1"/>
    </xf>
    <xf numFmtId="0" fontId="9" fillId="25" borderId="24" xfId="0" applyFont="1" applyFill="1" applyBorder="1" applyAlignment="1">
      <alignment horizontal="left" vertical="center" wrapText="1"/>
    </xf>
    <xf numFmtId="0" fontId="7" fillId="16" borderId="14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wrapText="1"/>
    </xf>
    <xf numFmtId="0" fontId="4" fillId="0" borderId="14" xfId="0" applyFont="1" applyFill="1" applyBorder="1"/>
    <xf numFmtId="0" fontId="7" fillId="2" borderId="27" xfId="0" applyFont="1" applyFill="1" applyBorder="1" applyAlignment="1">
      <alignment horizontal="left" vertical="center" wrapText="1"/>
    </xf>
    <xf numFmtId="0" fontId="7" fillId="16" borderId="26" xfId="0" applyFont="1" applyFill="1" applyBorder="1" applyAlignment="1">
      <alignment horizontal="center" vertical="center" wrapText="1"/>
    </xf>
    <xf numFmtId="0" fontId="9" fillId="16" borderId="27" xfId="0" applyFont="1" applyFill="1" applyBorder="1" applyAlignment="1">
      <alignment horizontal="left" vertical="center" wrapText="1"/>
    </xf>
    <xf numFmtId="0" fontId="7" fillId="16" borderId="36" xfId="0" applyFont="1" applyFill="1" applyBorder="1" applyAlignment="1">
      <alignment horizontal="center" vertical="center" wrapText="1"/>
    </xf>
    <xf numFmtId="0" fontId="7" fillId="16" borderId="24" xfId="0" applyFont="1" applyFill="1" applyBorder="1" applyAlignment="1">
      <alignment horizontal="left" vertical="center" wrapText="1"/>
    </xf>
    <xf numFmtId="0" fontId="4" fillId="3" borderId="14" xfId="0" applyFont="1" applyFill="1" applyBorder="1"/>
    <xf numFmtId="0" fontId="7" fillId="8" borderId="25" xfId="0" applyFont="1" applyFill="1" applyBorder="1" applyAlignment="1">
      <alignment horizontal="center" vertical="center" wrapText="1"/>
    </xf>
    <xf numFmtId="0" fontId="9" fillId="22" borderId="14" xfId="0" applyFont="1" applyFill="1" applyBorder="1" applyAlignment="1">
      <alignment horizontal="left" vertical="center" wrapText="1"/>
    </xf>
    <xf numFmtId="0" fontId="9" fillId="16" borderId="26" xfId="0" applyFont="1" applyFill="1" applyBorder="1" applyAlignment="1">
      <alignment horizontal="center" vertical="center" wrapText="1"/>
    </xf>
    <xf numFmtId="0" fontId="9" fillId="16" borderId="51" xfId="0" applyFont="1" applyFill="1" applyBorder="1" applyAlignment="1">
      <alignment horizontal="center" vertical="center" wrapText="1"/>
    </xf>
    <xf numFmtId="0" fontId="7" fillId="16" borderId="27" xfId="0" applyFont="1" applyFill="1" applyBorder="1" applyAlignment="1">
      <alignment horizontal="left" vertical="center" wrapText="1"/>
    </xf>
    <xf numFmtId="0" fontId="5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0" borderId="25" xfId="0" applyFont="1" applyFill="1" applyBorder="1" applyAlignment="1">
      <alignment horizontal="center" vertical="center" wrapText="1"/>
    </xf>
    <xf numFmtId="165" fontId="50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165" fontId="50" fillId="0" borderId="10" xfId="0" applyNumberFormat="1" applyFont="1" applyFill="1" applyBorder="1" applyAlignment="1">
      <alignment horizontal="center" vertical="center" wrapText="1"/>
    </xf>
    <xf numFmtId="165" fontId="49" fillId="0" borderId="3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center" vertical="center" wrapText="1"/>
    </xf>
    <xf numFmtId="0" fontId="49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5" fontId="49" fillId="0" borderId="13" xfId="0" applyNumberFormat="1" applyFont="1" applyFill="1" applyBorder="1" applyAlignment="1">
      <alignment horizontal="center" vertical="center" wrapText="1"/>
    </xf>
    <xf numFmtId="165" fontId="49" fillId="0" borderId="10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165" fontId="49" fillId="0" borderId="12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wrapText="1"/>
    </xf>
    <xf numFmtId="0" fontId="9" fillId="0" borderId="10" xfId="0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165" fontId="49" fillId="0" borderId="10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wrapText="1"/>
    </xf>
    <xf numFmtId="0" fontId="7" fillId="0" borderId="15" xfId="0" applyFont="1" applyFill="1" applyBorder="1" applyAlignment="1">
      <alignment horizontal="left" vertical="center" wrapText="1"/>
    </xf>
    <xf numFmtId="165" fontId="49" fillId="0" borderId="3" xfId="1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5" fontId="50" fillId="0" borderId="3" xfId="1" applyNumberFormat="1" applyFont="1" applyFill="1" applyBorder="1" applyAlignment="1">
      <alignment horizontal="center" vertical="center" wrapText="1"/>
    </xf>
    <xf numFmtId="4" fontId="9" fillId="0" borderId="7" xfId="1" applyNumberFormat="1" applyFont="1" applyFill="1" applyBorder="1" applyAlignment="1">
      <alignment horizontal="center" vertical="center" wrapText="1"/>
    </xf>
    <xf numFmtId="165" fontId="49" fillId="0" borderId="7" xfId="1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/>
    <xf numFmtId="0" fontId="4" fillId="0" borderId="21" xfId="0" applyFont="1" applyFill="1" applyBorder="1"/>
    <xf numFmtId="0" fontId="9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center"/>
    </xf>
    <xf numFmtId="165" fontId="9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wrapText="1"/>
    </xf>
    <xf numFmtId="0" fontId="9" fillId="0" borderId="3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165" fontId="50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4" fillId="0" borderId="27" xfId="0" applyFont="1" applyFill="1" applyBorder="1"/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43" xfId="0" applyFont="1" applyFill="1" applyBorder="1" applyAlignment="1">
      <alignment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wrapText="1"/>
    </xf>
    <xf numFmtId="0" fontId="9" fillId="0" borderId="4" xfId="3" applyFont="1" applyFill="1" applyBorder="1" applyAlignment="1">
      <alignment horizontal="center" vertical="center" wrapText="1"/>
    </xf>
    <xf numFmtId="4" fontId="9" fillId="0" borderId="4" xfId="3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left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49" fillId="0" borderId="1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vertical="center" wrapText="1"/>
    </xf>
    <xf numFmtId="0" fontId="9" fillId="0" borderId="12" xfId="4" applyFont="1" applyFill="1" applyBorder="1" applyAlignment="1">
      <alignment horizontal="center" vertical="center" wrapText="1"/>
    </xf>
    <xf numFmtId="0" fontId="5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16" borderId="1" xfId="0" applyFont="1" applyFill="1" applyBorder="1" applyAlignment="1">
      <alignment wrapText="1"/>
    </xf>
    <xf numFmtId="49" fontId="7" fillId="2" borderId="13" xfId="0" applyNumberFormat="1" applyFont="1" applyFill="1" applyBorder="1" applyAlignment="1">
      <alignment wrapText="1"/>
    </xf>
    <xf numFmtId="0" fontId="7" fillId="2" borderId="23" xfId="0" applyFont="1" applyFill="1" applyBorder="1" applyAlignment="1">
      <alignment horizontal="left" vertical="center" wrapText="1"/>
    </xf>
    <xf numFmtId="2" fontId="38" fillId="2" borderId="10" xfId="0" applyNumberFormat="1" applyFont="1" applyFill="1" applyBorder="1" applyAlignment="1">
      <alignment horizontal="center" vertical="center" wrapText="1"/>
    </xf>
    <xf numFmtId="165" fontId="29" fillId="2" borderId="10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wrapText="1"/>
    </xf>
    <xf numFmtId="0" fontId="7" fillId="2" borderId="1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wrapText="1"/>
    </xf>
    <xf numFmtId="166" fontId="9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3" borderId="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2" fontId="9" fillId="3" borderId="17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9" fillId="13" borderId="3" xfId="0" applyFont="1" applyFill="1" applyBorder="1" applyAlignment="1">
      <alignment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vertical="center" wrapText="1"/>
    </xf>
    <xf numFmtId="165" fontId="49" fillId="0" borderId="4" xfId="0" applyNumberFormat="1" applyFont="1" applyFill="1" applyBorder="1" applyAlignment="1">
      <alignment horizontal="center" vertical="center" wrapText="1"/>
    </xf>
    <xf numFmtId="0" fontId="9" fillId="0" borderId="59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165" fontId="49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165" fontId="7" fillId="3" borderId="17" xfId="0" applyNumberFormat="1" applyFont="1" applyFill="1" applyBorder="1" applyAlignment="1">
      <alignment horizontal="center" vertical="center" wrapText="1"/>
    </xf>
    <xf numFmtId="165" fontId="7" fillId="3" borderId="28" xfId="0" applyNumberFormat="1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 wrapText="1"/>
    </xf>
    <xf numFmtId="165" fontId="7" fillId="0" borderId="17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Border="1" applyAlignment="1">
      <alignment horizontal="center" vertical="center" wrapText="1"/>
    </xf>
    <xf numFmtId="165" fontId="49" fillId="0" borderId="8" xfId="0" applyNumberFormat="1" applyFont="1" applyFill="1" applyBorder="1" applyAlignment="1">
      <alignment horizontal="center" vertical="center" wrapText="1"/>
    </xf>
    <xf numFmtId="165" fontId="49" fillId="0" borderId="4" xfId="0" applyNumberFormat="1" applyFont="1" applyFill="1" applyBorder="1" applyAlignment="1">
      <alignment horizontal="center" vertical="center" wrapText="1"/>
    </xf>
    <xf numFmtId="165" fontId="49" fillId="0" borderId="7" xfId="0" applyNumberFormat="1" applyFont="1" applyFill="1" applyBorder="1" applyAlignment="1">
      <alignment horizontal="center" vertical="center" wrapText="1"/>
    </xf>
    <xf numFmtId="2" fontId="48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165" fontId="7" fillId="0" borderId="0" xfId="0" applyNumberFormat="1" applyFont="1" applyAlignment="1">
      <alignment vertical="center" wrapText="1"/>
    </xf>
    <xf numFmtId="165" fontId="7" fillId="0" borderId="0" xfId="0" applyNumberFormat="1" applyFont="1" applyBorder="1" applyAlignment="1">
      <alignment vertical="center" wrapText="1"/>
    </xf>
    <xf numFmtId="165" fontId="51" fillId="0" borderId="0" xfId="0" applyNumberFormat="1" applyFont="1" applyBorder="1" applyAlignment="1">
      <alignment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5" fontId="49" fillId="0" borderId="8" xfId="0" applyNumberFormat="1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9" fontId="15" fillId="4" borderId="12" xfId="0" applyNumberFormat="1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166" fontId="12" fillId="4" borderId="28" xfId="0" applyNumberFormat="1" applyFont="1" applyFill="1" applyBorder="1" applyAlignment="1">
      <alignment horizontal="center" vertical="center" wrapText="1"/>
    </xf>
    <xf numFmtId="164" fontId="8" fillId="4" borderId="28" xfId="0" applyNumberFormat="1" applyFont="1" applyFill="1" applyBorder="1" applyAlignment="1">
      <alignment horizontal="center" vertical="center" wrapText="1"/>
    </xf>
    <xf numFmtId="0" fontId="9" fillId="17" borderId="63" xfId="0" applyFont="1" applyFill="1" applyBorder="1" applyAlignment="1">
      <alignment horizontal="left" vertical="center" wrapText="1"/>
    </xf>
    <xf numFmtId="0" fontId="9" fillId="0" borderId="64" xfId="0" applyFont="1" applyFill="1" applyBorder="1" applyAlignment="1">
      <alignment horizontal="left" vertical="center" wrapText="1"/>
    </xf>
    <xf numFmtId="9" fontId="9" fillId="17" borderId="13" xfId="0" applyNumberFormat="1" applyFont="1" applyFill="1" applyBorder="1" applyAlignment="1">
      <alignment horizontal="center" wrapText="1"/>
    </xf>
    <xf numFmtId="0" fontId="9" fillId="17" borderId="2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9" fontId="9" fillId="0" borderId="10" xfId="0" applyNumberFormat="1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wrapText="1"/>
    </xf>
    <xf numFmtId="2" fontId="12" fillId="2" borderId="7" xfId="0" applyNumberFormat="1" applyFont="1" applyFill="1" applyBorder="1" applyAlignment="1">
      <alignment horizontal="center" vertical="center" wrapText="1"/>
    </xf>
    <xf numFmtId="165" fontId="11" fillId="2" borderId="7" xfId="0" applyNumberFormat="1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left" vertical="center" wrapText="1"/>
    </xf>
    <xf numFmtId="0" fontId="9" fillId="4" borderId="55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65" fontId="7" fillId="23" borderId="46" xfId="0" applyNumberFormat="1" applyFont="1" applyFill="1" applyBorder="1" applyAlignment="1">
      <alignment horizontal="center" vertical="center" wrapText="1"/>
    </xf>
    <xf numFmtId="1" fontId="9" fillId="3" borderId="4" xfId="0" applyNumberFormat="1" applyFont="1" applyFill="1" applyBorder="1" applyAlignment="1">
      <alignment horizontal="center" vertical="center" wrapText="1"/>
    </xf>
    <xf numFmtId="166" fontId="21" fillId="4" borderId="12" xfId="0" applyNumberFormat="1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wrapText="1"/>
    </xf>
    <xf numFmtId="10" fontId="9" fillId="0" borderId="4" xfId="0" applyNumberFormat="1" applyFont="1" applyFill="1" applyBorder="1" applyAlignment="1">
      <alignment horizontal="center" vertical="center" wrapText="1"/>
    </xf>
    <xf numFmtId="2" fontId="13" fillId="3" borderId="7" xfId="0" applyNumberFormat="1" applyFont="1" applyFill="1" applyBorder="1" applyAlignment="1">
      <alignment horizontal="center" vertical="center" wrapText="1"/>
    </xf>
    <xf numFmtId="9" fontId="9" fillId="3" borderId="4" xfId="0" applyNumberFormat="1" applyFont="1" applyFill="1" applyBorder="1" applyAlignment="1">
      <alignment horizontal="center" vertical="center" wrapText="1"/>
    </xf>
    <xf numFmtId="9" fontId="9" fillId="3" borderId="7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9" fillId="18" borderId="32" xfId="0" applyFont="1" applyFill="1" applyBorder="1" applyAlignment="1">
      <alignment horizontal="center" vertical="center" wrapText="1"/>
    </xf>
    <xf numFmtId="0" fontId="7" fillId="11" borderId="40" xfId="0" applyFont="1" applyFill="1" applyBorder="1" applyAlignment="1">
      <alignment horizontal="left" vertical="center" wrapText="1"/>
    </xf>
    <xf numFmtId="0" fontId="9" fillId="16" borderId="5" xfId="0" applyFont="1" applyFill="1" applyBorder="1" applyAlignment="1">
      <alignment wrapText="1"/>
    </xf>
    <xf numFmtId="0" fontId="9" fillId="21" borderId="5" xfId="0" applyFont="1" applyFill="1" applyBorder="1" applyAlignment="1">
      <alignment wrapText="1"/>
    </xf>
    <xf numFmtId="0" fontId="9" fillId="20" borderId="5" xfId="0" applyFont="1" applyFill="1" applyBorder="1" applyAlignment="1">
      <alignment wrapText="1"/>
    </xf>
    <xf numFmtId="0" fontId="9" fillId="14" borderId="5" xfId="0" applyFont="1" applyFill="1" applyBorder="1" applyAlignment="1">
      <alignment wrapText="1"/>
    </xf>
    <xf numFmtId="0" fontId="9" fillId="25" borderId="11" xfId="0" applyFont="1" applyFill="1" applyBorder="1" applyAlignment="1">
      <alignment wrapText="1"/>
    </xf>
    <xf numFmtId="0" fontId="11" fillId="4" borderId="13" xfId="0" applyFont="1" applyFill="1" applyBorder="1" applyAlignment="1">
      <alignment horizontal="center" vertical="center" wrapText="1"/>
    </xf>
    <xf numFmtId="49" fontId="12" fillId="4" borderId="13" xfId="0" applyNumberFormat="1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2" fontId="11" fillId="11" borderId="24" xfId="0" applyNumberFormat="1" applyFont="1" applyFill="1" applyBorder="1" applyAlignment="1">
      <alignment horizontal="center" vertical="center" wrapText="1"/>
    </xf>
    <xf numFmtId="0" fontId="9" fillId="16" borderId="14" xfId="0" applyFont="1" applyFill="1" applyBorder="1" applyAlignment="1">
      <alignment horizontal="center" vertical="center" wrapText="1"/>
    </xf>
    <xf numFmtId="2" fontId="19" fillId="5" borderId="27" xfId="0" applyNumberFormat="1" applyFont="1" applyFill="1" applyBorder="1" applyAlignment="1">
      <alignment horizontal="center" vertical="center" wrapText="1"/>
    </xf>
    <xf numFmtId="169" fontId="7" fillId="6" borderId="14" xfId="5" applyNumberFormat="1" applyFont="1" applyFill="1" applyBorder="1" applyAlignment="1">
      <alignment horizontal="center" vertical="center" wrapText="1"/>
    </xf>
    <xf numFmtId="169" fontId="7" fillId="7" borderId="14" xfId="5" applyNumberFormat="1" applyFont="1" applyFill="1" applyBorder="1" applyAlignment="1">
      <alignment horizontal="center" vertical="center" wrapText="1"/>
    </xf>
    <xf numFmtId="0" fontId="7" fillId="25" borderId="18" xfId="0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right" wrapText="1"/>
    </xf>
    <xf numFmtId="1" fontId="11" fillId="25" borderId="10" xfId="0" applyNumberFormat="1" applyFont="1" applyFill="1" applyBorder="1" applyAlignment="1">
      <alignment horizontal="center" vertical="center" wrapText="1"/>
    </xf>
    <xf numFmtId="166" fontId="12" fillId="25" borderId="10" xfId="0" applyNumberFormat="1" applyFont="1" applyFill="1" applyBorder="1" applyAlignment="1">
      <alignment horizontal="center" vertical="center" wrapText="1"/>
    </xf>
    <xf numFmtId="2" fontId="8" fillId="25" borderId="10" xfId="0" applyNumberFormat="1" applyFont="1" applyFill="1" applyBorder="1" applyAlignment="1">
      <alignment horizontal="center" vertical="center" wrapText="1"/>
    </xf>
    <xf numFmtId="165" fontId="31" fillId="25" borderId="10" xfId="0" applyNumberFormat="1" applyFont="1" applyFill="1" applyBorder="1" applyAlignment="1">
      <alignment horizontal="center" vertical="center" wrapText="1"/>
    </xf>
    <xf numFmtId="2" fontId="17" fillId="25" borderId="10" xfId="0" applyNumberFormat="1" applyFont="1" applyFill="1" applyBorder="1" applyAlignment="1">
      <alignment horizontal="center" vertical="center" wrapText="1"/>
    </xf>
    <xf numFmtId="165" fontId="8" fillId="25" borderId="10" xfId="0" applyNumberFormat="1" applyFont="1" applyFill="1" applyBorder="1" applyAlignment="1">
      <alignment horizontal="center" vertical="center" wrapText="1"/>
    </xf>
    <xf numFmtId="169" fontId="7" fillId="25" borderId="15" xfId="5" applyNumberFormat="1" applyFont="1" applyFill="1" applyBorder="1" applyAlignment="1">
      <alignment horizontal="center" vertical="center" wrapText="1"/>
    </xf>
    <xf numFmtId="0" fontId="9" fillId="24" borderId="65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24" borderId="2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1" fontId="4" fillId="0" borderId="10" xfId="1" applyNumberFormat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4" fontId="4" fillId="0" borderId="10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0" fontId="9" fillId="23" borderId="55" xfId="0" applyFont="1" applyFill="1" applyBorder="1" applyAlignment="1">
      <alignment horizontal="left" vertical="center" wrapText="1"/>
    </xf>
    <xf numFmtId="4" fontId="36" fillId="16" borderId="4" xfId="0" applyNumberFormat="1" applyFont="1" applyFill="1" applyBorder="1" applyAlignment="1">
      <alignment horizontal="center" vertical="center" wrapText="1"/>
    </xf>
    <xf numFmtId="167" fontId="8" fillId="16" borderId="4" xfId="0" applyNumberFormat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vertical="center" wrapText="1"/>
    </xf>
    <xf numFmtId="0" fontId="9" fillId="0" borderId="13" xfId="1" applyFont="1" applyFill="1" applyBorder="1" applyAlignment="1">
      <alignment horizontal="center" vertical="center" wrapText="1"/>
    </xf>
    <xf numFmtId="165" fontId="9" fillId="0" borderId="13" xfId="1" applyNumberFormat="1" applyFont="1" applyFill="1" applyBorder="1" applyAlignment="1">
      <alignment horizontal="center" vertical="center" wrapText="1"/>
    </xf>
    <xf numFmtId="165" fontId="49" fillId="0" borderId="13" xfId="1" applyNumberFormat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23" borderId="14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 wrapText="1"/>
    </xf>
    <xf numFmtId="2" fontId="9" fillId="0" borderId="10" xfId="1" applyNumberFormat="1" applyFont="1" applyFill="1" applyBorder="1" applyAlignment="1">
      <alignment horizontal="center" vertical="center" wrapText="1"/>
    </xf>
    <xf numFmtId="165" fontId="7" fillId="0" borderId="10" xfId="1" applyNumberFormat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15" xfId="1" applyFont="1" applyFill="1" applyBorder="1" applyAlignment="1">
      <alignment horizontal="center" vertical="center" wrapText="1"/>
    </xf>
    <xf numFmtId="4" fontId="8" fillId="16" borderId="7" xfId="0" applyNumberFormat="1" applyFont="1" applyFill="1" applyBorder="1" applyAlignment="1">
      <alignment horizontal="center" vertical="center" wrapText="1"/>
    </xf>
    <xf numFmtId="165" fontId="49" fillId="16" borderId="7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" fontId="4" fillId="3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27" xfId="0" applyFont="1" applyBorder="1" applyAlignment="1">
      <alignment wrapText="1"/>
    </xf>
    <xf numFmtId="0" fontId="5" fillId="0" borderId="28" xfId="0" applyFont="1" applyFill="1" applyBorder="1" applyAlignment="1">
      <alignment horizontal="center" vertical="center" wrapText="1"/>
    </xf>
    <xf numFmtId="0" fontId="4" fillId="0" borderId="54" xfId="0" applyFont="1" applyFill="1" applyBorder="1"/>
    <xf numFmtId="0" fontId="9" fillId="0" borderId="2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165" fontId="49" fillId="0" borderId="17" xfId="0" applyNumberFormat="1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7" fillId="8" borderId="36" xfId="0" applyFont="1" applyFill="1" applyBorder="1" applyAlignment="1">
      <alignment horizontal="center" vertical="center" wrapText="1"/>
    </xf>
    <xf numFmtId="0" fontId="23" fillId="8" borderId="7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left" wrapText="1"/>
    </xf>
    <xf numFmtId="0" fontId="7" fillId="8" borderId="7" xfId="0" applyFont="1" applyFill="1" applyBorder="1" applyAlignment="1">
      <alignment horizontal="center" vertical="center" wrapText="1"/>
    </xf>
    <xf numFmtId="1" fontId="7" fillId="8" borderId="7" xfId="0" applyNumberFormat="1" applyFont="1" applyFill="1" applyBorder="1" applyAlignment="1">
      <alignment horizontal="center" vertical="center" wrapText="1"/>
    </xf>
    <xf numFmtId="166" fontId="8" fillId="8" borderId="7" xfId="0" applyNumberFormat="1" applyFont="1" applyFill="1" applyBorder="1" applyAlignment="1">
      <alignment horizontal="center" vertical="center" wrapText="1"/>
    </xf>
    <xf numFmtId="165" fontId="22" fillId="8" borderId="7" xfId="0" applyNumberFormat="1" applyFont="1" applyFill="1" applyBorder="1" applyAlignment="1">
      <alignment horizontal="center" vertical="center" wrapText="1"/>
    </xf>
    <xf numFmtId="2" fontId="23" fillId="8" borderId="7" xfId="0" applyNumberFormat="1" applyFont="1" applyFill="1" applyBorder="1" applyAlignment="1">
      <alignment horizontal="center" vertical="center" wrapText="1"/>
    </xf>
    <xf numFmtId="0" fontId="7" fillId="8" borderId="46" xfId="0" applyFont="1" applyFill="1" applyBorder="1" applyAlignment="1">
      <alignment horizontal="left" vertical="center" wrapText="1"/>
    </xf>
    <xf numFmtId="0" fontId="9" fillId="22" borderId="7" xfId="0" applyFont="1" applyFill="1" applyBorder="1" applyAlignment="1">
      <alignment wrapText="1"/>
    </xf>
    <xf numFmtId="0" fontId="9" fillId="22" borderId="24" xfId="0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8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165" fontId="3" fillId="0" borderId="0" xfId="0" applyNumberFormat="1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3" fillId="0" borderId="0" xfId="0" applyFont="1" applyBorder="1" applyAlignment="1">
      <alignment horizont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49" fontId="7" fillId="0" borderId="48" xfId="0" applyNumberFormat="1" applyFont="1" applyBorder="1" applyAlignment="1">
      <alignment horizontal="center" vertical="center" wrapText="1"/>
    </xf>
    <xf numFmtId="49" fontId="7" fillId="0" borderId="49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17" borderId="20" xfId="0" applyFont="1" applyFill="1" applyBorder="1" applyAlignment="1">
      <alignment horizontal="center" wrapText="1"/>
    </xf>
    <xf numFmtId="0" fontId="7" fillId="17" borderId="12" xfId="0" applyFont="1" applyFill="1" applyBorder="1" applyAlignment="1">
      <alignment horizontal="center" wrapText="1"/>
    </xf>
    <xf numFmtId="0" fontId="7" fillId="17" borderId="21" xfId="0" applyFont="1" applyFill="1" applyBorder="1" applyAlignment="1">
      <alignment horizontal="center" wrapText="1"/>
    </xf>
    <xf numFmtId="0" fontId="8" fillId="9" borderId="53" xfId="0" applyFont="1" applyFill="1" applyBorder="1" applyAlignment="1">
      <alignment horizontal="center" wrapText="1"/>
    </xf>
    <xf numFmtId="0" fontId="8" fillId="9" borderId="29" xfId="0" applyFont="1" applyFill="1" applyBorder="1" applyAlignment="1">
      <alignment horizontal="center" wrapText="1"/>
    </xf>
    <xf numFmtId="0" fontId="8" fillId="9" borderId="32" xfId="0" applyFont="1" applyFill="1" applyBorder="1" applyAlignment="1">
      <alignment horizontal="center" wrapText="1"/>
    </xf>
    <xf numFmtId="0" fontId="7" fillId="23" borderId="17" xfId="0" applyFont="1" applyFill="1" applyBorder="1" applyAlignment="1">
      <alignment horizontal="center" vertical="center" wrapText="1"/>
    </xf>
    <xf numFmtId="0" fontId="7" fillId="23" borderId="8" xfId="0" applyFont="1" applyFill="1" applyBorder="1" applyAlignment="1">
      <alignment horizontal="center" vertical="center" wrapText="1"/>
    </xf>
    <xf numFmtId="0" fontId="7" fillId="23" borderId="28" xfId="0" applyFont="1" applyFill="1" applyBorder="1" applyAlignment="1">
      <alignment horizontal="center" vertical="center" wrapText="1"/>
    </xf>
    <xf numFmtId="165" fontId="7" fillId="0" borderId="48" xfId="0" applyNumberFormat="1" applyFont="1" applyBorder="1" applyAlignment="1">
      <alignment horizontal="center" vertical="center" wrapText="1"/>
    </xf>
    <xf numFmtId="165" fontId="7" fillId="0" borderId="49" xfId="0" applyNumberFormat="1" applyFont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9" borderId="50" xfId="0" applyFont="1" applyFill="1" applyBorder="1" applyAlignment="1">
      <alignment horizontal="center" wrapText="1"/>
    </xf>
    <xf numFmtId="0" fontId="8" fillId="9" borderId="1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165" fontId="9" fillId="3" borderId="7" xfId="0" applyNumberFormat="1" applyFont="1" applyFill="1" applyBorder="1" applyAlignment="1">
      <alignment horizontal="center" vertical="center" wrapText="1"/>
    </xf>
    <xf numFmtId="165" fontId="9" fillId="3" borderId="28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165" fontId="7" fillId="3" borderId="28" xfId="0" applyNumberFormat="1" applyFont="1" applyFill="1" applyBorder="1" applyAlignment="1">
      <alignment horizontal="center" vertical="center" wrapText="1"/>
    </xf>
    <xf numFmtId="2" fontId="9" fillId="3" borderId="17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165" fontId="7" fillId="3" borderId="17" xfId="0" applyNumberFormat="1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 wrapText="1"/>
    </xf>
    <xf numFmtId="0" fontId="7" fillId="23" borderId="13" xfId="0" applyFont="1" applyFill="1" applyBorder="1" applyAlignment="1">
      <alignment horizontal="center" vertical="center" wrapText="1"/>
    </xf>
    <xf numFmtId="0" fontId="7" fillId="23" borderId="3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165" fontId="7" fillId="0" borderId="17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0" xfId="0" applyFont="1" applyBorder="1" applyAlignment="1">
      <alignment wrapText="1"/>
    </xf>
    <xf numFmtId="49" fontId="9" fillId="0" borderId="13" xfId="0" applyNumberFormat="1" applyFont="1" applyFill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center" wrapText="1"/>
    </xf>
    <xf numFmtId="0" fontId="7" fillId="23" borderId="10" xfId="0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center" wrapText="1"/>
    </xf>
    <xf numFmtId="0" fontId="8" fillId="13" borderId="53" xfId="0" applyFont="1" applyFill="1" applyBorder="1" applyAlignment="1">
      <alignment horizontal="center" wrapText="1"/>
    </xf>
    <xf numFmtId="0" fontId="8" fillId="13" borderId="29" xfId="0" applyFont="1" applyFill="1" applyBorder="1" applyAlignment="1">
      <alignment horizontal="center" wrapText="1"/>
    </xf>
    <xf numFmtId="0" fontId="8" fillId="13" borderId="3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wrapText="1"/>
    </xf>
    <xf numFmtId="0" fontId="8" fillId="8" borderId="53" xfId="0" applyFont="1" applyFill="1" applyBorder="1" applyAlignment="1">
      <alignment horizontal="center" wrapText="1"/>
    </xf>
    <xf numFmtId="0" fontId="8" fillId="8" borderId="29" xfId="0" applyFont="1" applyFill="1" applyBorder="1" applyAlignment="1">
      <alignment horizontal="center" wrapText="1"/>
    </xf>
    <xf numFmtId="0" fontId="8" fillId="8" borderId="32" xfId="0" applyFont="1" applyFill="1" applyBorder="1" applyAlignment="1">
      <alignment horizontal="center" wrapText="1"/>
    </xf>
    <xf numFmtId="0" fontId="8" fillId="9" borderId="53" xfId="0" applyFont="1" applyFill="1" applyBorder="1" applyAlignment="1">
      <alignment horizontal="center" vertical="center" wrapText="1"/>
    </xf>
    <xf numFmtId="0" fontId="8" fillId="9" borderId="29" xfId="0" applyFont="1" applyFill="1" applyBorder="1" applyAlignment="1">
      <alignment horizontal="center" vertical="center" wrapText="1"/>
    </xf>
    <xf numFmtId="0" fontId="8" fillId="9" borderId="32" xfId="0" applyFont="1" applyFill="1" applyBorder="1" applyAlignment="1">
      <alignment horizontal="center" vertical="center" wrapText="1"/>
    </xf>
    <xf numFmtId="0" fontId="8" fillId="13" borderId="52" xfId="0" applyFont="1" applyFill="1" applyBorder="1" applyAlignment="1">
      <alignment horizontal="center" wrapText="1"/>
    </xf>
    <xf numFmtId="0" fontId="8" fillId="13" borderId="2" xfId="0" applyFont="1" applyFill="1" applyBorder="1" applyAlignment="1">
      <alignment horizontal="center" wrapText="1"/>
    </xf>
    <xf numFmtId="0" fontId="8" fillId="13" borderId="47" xfId="0" applyFont="1" applyFill="1" applyBorder="1" applyAlignment="1">
      <alignment horizontal="center" wrapText="1"/>
    </xf>
    <xf numFmtId="0" fontId="8" fillId="13" borderId="53" xfId="0" applyFont="1" applyFill="1" applyBorder="1" applyAlignment="1">
      <alignment horizontal="center" vertical="center" wrapText="1"/>
    </xf>
    <xf numFmtId="0" fontId="8" fillId="13" borderId="29" xfId="0" applyFont="1" applyFill="1" applyBorder="1" applyAlignment="1">
      <alignment horizontal="center" vertical="center" wrapText="1"/>
    </xf>
    <xf numFmtId="0" fontId="8" fillId="13" borderId="3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12" borderId="20" xfId="0" applyFont="1" applyFill="1" applyBorder="1" applyAlignment="1">
      <alignment horizontal="center" wrapText="1"/>
    </xf>
    <xf numFmtId="0" fontId="8" fillId="12" borderId="12" xfId="0" applyFont="1" applyFill="1" applyBorder="1" applyAlignment="1">
      <alignment horizontal="center" wrapText="1"/>
    </xf>
    <xf numFmtId="0" fontId="8" fillId="12" borderId="21" xfId="0" applyFont="1" applyFill="1" applyBorder="1" applyAlignment="1">
      <alignment horizontal="center" wrapText="1"/>
    </xf>
    <xf numFmtId="0" fontId="8" fillId="9" borderId="45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165" fontId="49" fillId="0" borderId="8" xfId="0" applyNumberFormat="1" applyFont="1" applyFill="1" applyBorder="1" applyAlignment="1">
      <alignment horizontal="center" vertical="center" wrapText="1"/>
    </xf>
    <xf numFmtId="165" fontId="49" fillId="0" borderId="4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wrapText="1"/>
    </xf>
    <xf numFmtId="0" fontId="9" fillId="0" borderId="59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wrapText="1"/>
    </xf>
    <xf numFmtId="49" fontId="9" fillId="0" borderId="28" xfId="0" applyNumberFormat="1" applyFont="1" applyFill="1" applyBorder="1" applyAlignment="1">
      <alignment horizontal="center" wrapText="1"/>
    </xf>
    <xf numFmtId="165" fontId="49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2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6">
    <cellStyle name="Обычный" xfId="0" builtinId="0"/>
    <cellStyle name="Обычный 3" xfId="1"/>
    <cellStyle name="Обычный 4" xfId="2"/>
    <cellStyle name="Обычный 5" xfId="3"/>
    <cellStyle name="Обычный 6" xfId="4"/>
    <cellStyle name="Финансовый" xfId="5" builtinId="3"/>
  </cellStyles>
  <dxfs count="0"/>
  <tableStyles count="0" defaultTableStyle="TableStyleMedium9" defaultPivotStyle="PivotStyleLight16"/>
  <colors>
    <mruColors>
      <color rgb="FFFF99FF"/>
      <color rgb="FFFF9900"/>
      <color rgb="FF66FF33"/>
      <color rgb="FFFFCCCC"/>
      <color rgb="FFCCFFCC"/>
      <color rgb="FFFF6600"/>
      <color rgb="FFFFFFCC"/>
      <color rgb="FF99CC00"/>
      <color rgb="FF99CC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66113</xdr:colOff>
      <xdr:row>8</xdr:row>
      <xdr:rowOff>85164</xdr:rowOff>
    </xdr:from>
    <xdr:to>
      <xdr:col>2</xdr:col>
      <xdr:colOff>795617</xdr:colOff>
      <xdr:row>13</xdr:row>
      <xdr:rowOff>201706</xdr:rowOff>
    </xdr:to>
    <xdr:sp macro="" textlink="">
      <xdr:nvSpPr>
        <xdr:cNvPr id="1025" name="Поле 2"/>
        <xdr:cNvSpPr txBox="1">
          <a:spLocks noChangeArrowheads="1"/>
        </xdr:cNvSpPr>
      </xdr:nvSpPr>
      <xdr:spPr bwMode="auto">
        <a:xfrm>
          <a:off x="66113" y="701488"/>
          <a:ext cx="2746563" cy="1293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100853</xdr:colOff>
      <xdr:row>10</xdr:row>
      <xdr:rowOff>114299</xdr:rowOff>
    </xdr:from>
    <xdr:to>
      <xdr:col>9</xdr:col>
      <xdr:colOff>1008529</xdr:colOff>
      <xdr:row>15</xdr:row>
      <xdr:rowOff>112060</xdr:rowOff>
    </xdr:to>
    <xdr:sp macro="" textlink="">
      <xdr:nvSpPr>
        <xdr:cNvPr id="3" name="Поле 2"/>
        <xdr:cNvSpPr txBox="1">
          <a:spLocks noChangeArrowheads="1"/>
        </xdr:cNvSpPr>
      </xdr:nvSpPr>
      <xdr:spPr bwMode="auto">
        <a:xfrm>
          <a:off x="7978588" y="1201270"/>
          <a:ext cx="3910853" cy="1174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44822</xdr:colOff>
      <xdr:row>13</xdr:row>
      <xdr:rowOff>73960</xdr:rowOff>
    </xdr:from>
    <xdr:to>
      <xdr:col>2</xdr:col>
      <xdr:colOff>770963</xdr:colOff>
      <xdr:row>18</xdr:row>
      <xdr:rowOff>22412</xdr:rowOff>
    </xdr:to>
    <xdr:sp macro="" textlink="">
      <xdr:nvSpPr>
        <xdr:cNvPr id="1026" name="Поле 2"/>
        <xdr:cNvSpPr txBox="1">
          <a:spLocks noChangeArrowheads="1"/>
        </xdr:cNvSpPr>
      </xdr:nvSpPr>
      <xdr:spPr bwMode="auto">
        <a:xfrm>
          <a:off x="44822" y="1866901"/>
          <a:ext cx="2743200" cy="1125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107576</xdr:colOff>
      <xdr:row>5</xdr:row>
      <xdr:rowOff>76199</xdr:rowOff>
    </xdr:from>
    <xdr:to>
      <xdr:col>9</xdr:col>
      <xdr:colOff>1015252</xdr:colOff>
      <xdr:row>10</xdr:row>
      <xdr:rowOff>174812</xdr:rowOff>
    </xdr:to>
    <xdr:sp macro="" textlink="">
      <xdr:nvSpPr>
        <xdr:cNvPr id="5" name="Поле 2"/>
        <xdr:cNvSpPr txBox="1">
          <a:spLocks noChangeArrowheads="1"/>
        </xdr:cNvSpPr>
      </xdr:nvSpPr>
      <xdr:spPr bwMode="auto">
        <a:xfrm>
          <a:off x="7985311" y="87405"/>
          <a:ext cx="3910853" cy="1174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№4</a:t>
          </a:r>
        </a:p>
        <a:p>
          <a:pPr algn="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Утвержден постановлением администрации</a:t>
          </a:r>
        </a:p>
        <a:p>
          <a:pPr algn="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Рузского муниципального района</a:t>
          </a:r>
        </a:p>
        <a:p>
          <a:pPr algn="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№__________ от _____________________</a:t>
          </a: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ругая 1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R682"/>
  <sheetViews>
    <sheetView tabSelected="1" view="pageBreakPreview" zoomScale="85" zoomScaleNormal="85" zoomScaleSheetLayoutView="85" zoomScalePageLayoutView="130" workbookViewId="0">
      <selection activeCell="C15" sqref="C15"/>
    </sheetView>
  </sheetViews>
  <sheetFormatPr defaultRowHeight="15.75" x14ac:dyDescent="0.25"/>
  <cols>
    <col min="1" max="1" width="5.42578125" style="577" customWidth="1"/>
    <col min="2" max="2" width="24.85546875" style="577" customWidth="1"/>
    <col min="3" max="3" width="55.85546875" style="104" customWidth="1"/>
    <col min="4" max="4" width="10.140625" style="577" customWidth="1"/>
    <col min="5" max="5" width="8.7109375" style="577" customWidth="1"/>
    <col min="6" max="6" width="13.140625" style="577" hidden="1" customWidth="1"/>
    <col min="7" max="7" width="13.28515625" style="579" customWidth="1"/>
    <col min="8" max="8" width="19.85546875" style="577" customWidth="1"/>
    <col min="9" max="9" width="25.28515625" style="577" customWidth="1"/>
    <col min="10" max="10" width="16.140625" style="577" customWidth="1"/>
    <col min="11" max="11" width="21.7109375" style="580" hidden="1" customWidth="1"/>
    <col min="12" max="12" width="33.5703125" style="104" hidden="1" customWidth="1"/>
    <col min="13" max="13" width="22.85546875" style="619" hidden="1" customWidth="1"/>
    <col min="14" max="14" width="20.140625" style="580" hidden="1" customWidth="1"/>
    <col min="15" max="15" width="15.7109375" style="104" hidden="1" customWidth="1"/>
    <col min="16" max="16" width="16.140625" style="104" hidden="1" customWidth="1"/>
    <col min="17" max="19" width="0" style="104" hidden="1" customWidth="1"/>
    <col min="20" max="16384" width="9.140625" style="104"/>
  </cols>
  <sheetData>
    <row r="1" spans="1:14" ht="0.75" customHeight="1" x14ac:dyDescent="0.25">
      <c r="G1" s="1406"/>
    </row>
    <row r="2" spans="1:14" hidden="1" x14ac:dyDescent="0.25">
      <c r="G2" s="1406"/>
    </row>
    <row r="3" spans="1:14" hidden="1" x14ac:dyDescent="0.25">
      <c r="G3" s="1406"/>
    </row>
    <row r="4" spans="1:14" hidden="1" x14ac:dyDescent="0.25">
      <c r="G4" s="1406"/>
    </row>
    <row r="5" spans="1:14" hidden="1" x14ac:dyDescent="0.25">
      <c r="G5" s="1406"/>
    </row>
    <row r="6" spans="1:14" x14ac:dyDescent="0.25">
      <c r="G6" s="1272"/>
      <c r="H6" s="1413"/>
      <c r="I6" s="1413"/>
      <c r="J6" s="1413"/>
    </row>
    <row r="7" spans="1:14" ht="15.75" customHeight="1" x14ac:dyDescent="0.25">
      <c r="A7" s="107"/>
      <c r="B7" s="107"/>
      <c r="C7" s="597"/>
      <c r="D7" s="107"/>
      <c r="E7" s="107"/>
      <c r="F7" s="107"/>
      <c r="G7" s="1273"/>
      <c r="H7" s="1414"/>
      <c r="I7" s="1414"/>
      <c r="J7" s="1414"/>
    </row>
    <row r="8" spans="1:14" x14ac:dyDescent="0.25">
      <c r="A8" s="107"/>
      <c r="B8" s="107"/>
      <c r="C8" s="597"/>
      <c r="D8" s="107"/>
      <c r="E8" s="107"/>
      <c r="F8" s="107"/>
      <c r="G8" s="1273"/>
      <c r="H8" s="1414"/>
      <c r="I8" s="1414"/>
      <c r="J8" s="1414"/>
      <c r="K8" s="1067"/>
      <c r="L8" s="597"/>
      <c r="M8" s="1068"/>
      <c r="N8" s="1067"/>
    </row>
    <row r="9" spans="1:14" ht="18.75" customHeight="1" x14ac:dyDescent="0.25">
      <c r="A9" s="1131"/>
      <c r="B9" s="1131"/>
      <c r="C9" s="1131"/>
      <c r="D9" s="1131"/>
      <c r="E9" s="1131"/>
      <c r="F9" s="1131"/>
      <c r="G9" s="1274"/>
      <c r="H9" s="1132"/>
      <c r="I9" s="1414"/>
      <c r="J9" s="1414"/>
      <c r="K9" s="1131"/>
      <c r="L9" s="1131"/>
      <c r="M9" s="1131"/>
      <c r="N9" s="1131"/>
    </row>
    <row r="10" spans="1:14" ht="18.75" customHeight="1" x14ac:dyDescent="0.25">
      <c r="A10" s="1131"/>
      <c r="B10" s="1131"/>
      <c r="C10" s="1131"/>
      <c r="D10" s="1131"/>
      <c r="E10" s="1131"/>
      <c r="F10" s="1131"/>
      <c r="G10" s="1274"/>
      <c r="H10" s="1132"/>
      <c r="I10" s="1410"/>
      <c r="J10" s="1410"/>
      <c r="K10" s="1131"/>
      <c r="L10" s="1131"/>
      <c r="M10" s="1131"/>
      <c r="N10" s="1131"/>
    </row>
    <row r="11" spans="1:14" ht="18.75" customHeight="1" x14ac:dyDescent="0.25">
      <c r="A11" s="1131"/>
      <c r="B11" s="1131"/>
      <c r="C11" s="1131"/>
      <c r="D11" s="1131"/>
      <c r="E11" s="1131"/>
      <c r="F11" s="1131"/>
      <c r="G11" s="1274"/>
      <c r="H11" s="1132"/>
      <c r="I11" s="1410"/>
      <c r="J11" s="1410"/>
      <c r="K11" s="1131"/>
      <c r="L11" s="1131"/>
      <c r="M11" s="1131"/>
      <c r="N11" s="1131"/>
    </row>
    <row r="12" spans="1:14" ht="18.75" customHeight="1" x14ac:dyDescent="0.25">
      <c r="A12" s="1131"/>
      <c r="B12" s="1131"/>
      <c r="C12" s="1131"/>
      <c r="D12" s="1131"/>
      <c r="E12" s="1131"/>
      <c r="F12" s="1131"/>
      <c r="G12" s="1274"/>
      <c r="H12" s="1132"/>
      <c r="I12" s="1410"/>
      <c r="J12" s="1410"/>
      <c r="K12" s="1131"/>
      <c r="L12" s="1131"/>
      <c r="M12" s="1131"/>
      <c r="N12" s="1131"/>
    </row>
    <row r="13" spans="1:14" ht="18.75" customHeight="1" x14ac:dyDescent="0.25">
      <c r="A13" s="1131"/>
      <c r="B13" s="1131"/>
      <c r="C13" s="1131"/>
      <c r="D13" s="1131"/>
      <c r="E13" s="1131"/>
      <c r="F13" s="1131"/>
      <c r="G13" s="1274"/>
      <c r="H13" s="1132"/>
      <c r="I13" s="1410"/>
      <c r="J13" s="1410"/>
      <c r="K13" s="1131"/>
      <c r="L13" s="1131"/>
      <c r="M13" s="1131"/>
      <c r="N13" s="1131"/>
    </row>
    <row r="14" spans="1:14" ht="18.75" customHeight="1" x14ac:dyDescent="0.25">
      <c r="A14" s="1131"/>
      <c r="B14" s="1131"/>
      <c r="C14" s="1131"/>
      <c r="D14" s="1131"/>
      <c r="E14" s="1131"/>
      <c r="F14" s="1131"/>
      <c r="G14" s="1274"/>
      <c r="H14" s="1132"/>
      <c r="I14" s="1410"/>
      <c r="J14" s="1410"/>
      <c r="K14" s="1131"/>
      <c r="L14" s="1131"/>
      <c r="M14" s="1131"/>
      <c r="N14" s="1131"/>
    </row>
    <row r="15" spans="1:14" ht="18.75" customHeight="1" x14ac:dyDescent="0.25">
      <c r="A15" s="1131"/>
      <c r="B15" s="1131"/>
      <c r="C15" s="1131"/>
      <c r="D15" s="1131"/>
      <c r="E15" s="1131"/>
      <c r="F15" s="1131"/>
      <c r="G15" s="1274"/>
      <c r="H15" s="1132"/>
      <c r="I15" s="1410"/>
      <c r="J15" s="1410"/>
      <c r="K15" s="1131"/>
      <c r="L15" s="1131"/>
      <c r="M15" s="1131"/>
      <c r="N15" s="1131"/>
    </row>
    <row r="16" spans="1:14" ht="18.75" customHeight="1" x14ac:dyDescent="0.25">
      <c r="A16" s="1131"/>
      <c r="B16" s="1131"/>
      <c r="C16" s="1131"/>
      <c r="D16" s="1131"/>
      <c r="E16" s="1131"/>
      <c r="F16" s="1131"/>
      <c r="G16" s="1274"/>
      <c r="H16" s="1132"/>
      <c r="I16" s="1410"/>
      <c r="J16" s="1410"/>
      <c r="K16" s="1131"/>
      <c r="L16" s="1131"/>
      <c r="M16" s="1131"/>
      <c r="N16" s="1131"/>
    </row>
    <row r="17" spans="1:249" ht="18.75" x14ac:dyDescent="0.3">
      <c r="A17" s="1415" t="s">
        <v>163</v>
      </c>
      <c r="B17" s="1415"/>
      <c r="C17" s="1415"/>
      <c r="D17" s="1415"/>
      <c r="E17" s="1415"/>
      <c r="F17" s="1415"/>
      <c r="G17" s="1415"/>
      <c r="H17" s="1415"/>
      <c r="I17" s="1415"/>
      <c r="J17" s="1415"/>
      <c r="K17" s="1131"/>
      <c r="L17" s="1131"/>
      <c r="M17" s="1131"/>
      <c r="N17" s="1131"/>
      <c r="O17" s="1131"/>
      <c r="P17" s="1131"/>
    </row>
    <row r="18" spans="1:249" ht="18.75" x14ac:dyDescent="0.3">
      <c r="A18" s="1415" t="s">
        <v>1175</v>
      </c>
      <c r="B18" s="1415"/>
      <c r="C18" s="1415"/>
      <c r="D18" s="1415"/>
      <c r="E18" s="1415"/>
      <c r="F18" s="1415"/>
      <c r="G18" s="1415"/>
      <c r="H18" s="1415"/>
      <c r="I18" s="1415"/>
      <c r="J18" s="1415"/>
      <c r="K18" s="1131"/>
      <c r="L18" s="1131"/>
      <c r="M18" s="1131"/>
      <c r="N18" s="1131"/>
      <c r="O18" s="1131"/>
      <c r="P18" s="1131"/>
    </row>
    <row r="19" spans="1:249" ht="18.75" x14ac:dyDescent="0.3">
      <c r="A19" s="1416" t="s">
        <v>1176</v>
      </c>
      <c r="B19" s="1416"/>
      <c r="C19" s="1416"/>
      <c r="D19" s="1416"/>
      <c r="E19" s="1416"/>
      <c r="F19" s="1416"/>
      <c r="G19" s="1416"/>
      <c r="H19" s="1416"/>
      <c r="I19" s="1416"/>
      <c r="J19" s="1416"/>
      <c r="K19" s="1131"/>
      <c r="L19" s="1131"/>
      <c r="M19" s="1131"/>
      <c r="N19" s="1131"/>
      <c r="O19" s="1131"/>
      <c r="P19" s="1131"/>
    </row>
    <row r="20" spans="1:249" ht="16.5" thickBot="1" x14ac:dyDescent="0.3">
      <c r="A20" s="107"/>
      <c r="B20" s="107"/>
      <c r="C20" s="597"/>
      <c r="D20" s="107"/>
      <c r="E20" s="107"/>
      <c r="F20" s="107"/>
      <c r="G20" s="660"/>
      <c r="H20" s="107"/>
      <c r="I20" s="107"/>
      <c r="J20" s="107"/>
      <c r="K20" s="1067"/>
      <c r="L20" s="597"/>
      <c r="M20" s="1068"/>
      <c r="N20" s="1067"/>
      <c r="O20" s="597"/>
    </row>
    <row r="21" spans="1:249" s="25" customFormat="1" x14ac:dyDescent="0.25">
      <c r="A21" s="1450" t="s">
        <v>218</v>
      </c>
      <c r="B21" s="1441" t="s">
        <v>219</v>
      </c>
      <c r="C21" s="1453" t="s">
        <v>176</v>
      </c>
      <c r="D21" s="1439" t="s">
        <v>220</v>
      </c>
      <c r="E21" s="1441" t="s">
        <v>221</v>
      </c>
      <c r="F21" s="1439" t="s">
        <v>133</v>
      </c>
      <c r="G21" s="1436" t="s">
        <v>1063</v>
      </c>
      <c r="H21" s="1439" t="s">
        <v>19</v>
      </c>
      <c r="I21" s="1441" t="s">
        <v>1169</v>
      </c>
      <c r="J21" s="1444" t="s">
        <v>147</v>
      </c>
      <c r="K21" s="1447" t="s">
        <v>260</v>
      </c>
      <c r="L21" s="1441" t="s">
        <v>342</v>
      </c>
      <c r="M21" s="1421" t="s">
        <v>803</v>
      </c>
      <c r="N21" s="1424" t="s">
        <v>815</v>
      </c>
    </row>
    <row r="22" spans="1:249" s="25" customFormat="1" x14ac:dyDescent="0.25">
      <c r="A22" s="1451"/>
      <c r="B22" s="1442"/>
      <c r="C22" s="1454"/>
      <c r="D22" s="1414"/>
      <c r="E22" s="1442"/>
      <c r="F22" s="1414"/>
      <c r="G22" s="1437"/>
      <c r="H22" s="1414"/>
      <c r="I22" s="1442"/>
      <c r="J22" s="1445"/>
      <c r="K22" s="1448"/>
      <c r="L22" s="1442"/>
      <c r="M22" s="1422"/>
      <c r="N22" s="1425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6"/>
      <c r="ID22" s="26"/>
      <c r="IE22" s="26"/>
      <c r="IF22" s="26"/>
      <c r="IG22" s="26"/>
      <c r="IH22" s="26"/>
      <c r="II22" s="26"/>
      <c r="IJ22" s="26"/>
      <c r="IK22" s="26"/>
      <c r="IL22" s="26"/>
      <c r="IM22" s="26"/>
      <c r="IN22" s="26"/>
      <c r="IO22" s="26"/>
    </row>
    <row r="23" spans="1:249" s="25" customFormat="1" x14ac:dyDescent="0.25">
      <c r="A23" s="1451"/>
      <c r="B23" s="1442"/>
      <c r="C23" s="1454"/>
      <c r="D23" s="1414"/>
      <c r="E23" s="1442"/>
      <c r="F23" s="1414"/>
      <c r="G23" s="1437"/>
      <c r="H23" s="1414"/>
      <c r="I23" s="1442"/>
      <c r="J23" s="1445"/>
      <c r="K23" s="1448"/>
      <c r="L23" s="1442"/>
      <c r="M23" s="1422"/>
      <c r="N23" s="1425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  <c r="GJ23" s="26"/>
      <c r="GK23" s="26"/>
      <c r="GL23" s="26"/>
      <c r="GM23" s="26"/>
      <c r="GN23" s="26"/>
      <c r="GO23" s="26"/>
      <c r="GP23" s="26"/>
      <c r="GQ23" s="26"/>
      <c r="GR23" s="26"/>
      <c r="GS23" s="26"/>
      <c r="GT23" s="26"/>
      <c r="GU23" s="26"/>
      <c r="GV23" s="26"/>
      <c r="GW23" s="26"/>
      <c r="GX23" s="26"/>
      <c r="GY23" s="26"/>
      <c r="GZ23" s="26"/>
      <c r="HA23" s="26"/>
      <c r="HB23" s="26"/>
      <c r="HC23" s="26"/>
      <c r="HD23" s="26"/>
      <c r="HE23" s="26"/>
      <c r="HF23" s="26"/>
      <c r="HG23" s="26"/>
      <c r="HH23" s="26"/>
      <c r="HI23" s="26"/>
      <c r="HJ23" s="26"/>
      <c r="HK23" s="26"/>
      <c r="HL23" s="26"/>
      <c r="HM23" s="26"/>
      <c r="HN23" s="26"/>
      <c r="HO23" s="26"/>
      <c r="HP23" s="26"/>
      <c r="HQ23" s="26"/>
      <c r="HR23" s="26"/>
      <c r="HS23" s="26"/>
      <c r="HT23" s="26"/>
      <c r="HU23" s="26"/>
      <c r="HV23" s="26"/>
      <c r="HW23" s="26"/>
      <c r="HX23" s="26"/>
      <c r="HY23" s="26"/>
      <c r="HZ23" s="26"/>
      <c r="IA23" s="26"/>
      <c r="IB23" s="26"/>
      <c r="IC23" s="26"/>
      <c r="ID23" s="26"/>
      <c r="IE23" s="26"/>
      <c r="IF23" s="26"/>
      <c r="IG23" s="26"/>
      <c r="IH23" s="26"/>
      <c r="II23" s="26"/>
      <c r="IJ23" s="26"/>
      <c r="IK23" s="26"/>
      <c r="IL23" s="26"/>
      <c r="IM23" s="26"/>
      <c r="IN23" s="26"/>
      <c r="IO23" s="26"/>
    </row>
    <row r="24" spans="1:249" s="25" customFormat="1" ht="16.5" thickBot="1" x14ac:dyDescent="0.3">
      <c r="A24" s="1452"/>
      <c r="B24" s="1443"/>
      <c r="C24" s="1455"/>
      <c r="D24" s="1440"/>
      <c r="E24" s="1443"/>
      <c r="F24" s="1440"/>
      <c r="G24" s="1438"/>
      <c r="H24" s="1440"/>
      <c r="I24" s="1443"/>
      <c r="J24" s="1446"/>
      <c r="K24" s="1449"/>
      <c r="L24" s="1443"/>
      <c r="M24" s="1423"/>
      <c r="N24" s="14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</row>
    <row r="25" spans="1:249" s="25" customFormat="1" ht="16.5" thickBot="1" x14ac:dyDescent="0.3">
      <c r="A25" s="1404">
        <v>1</v>
      </c>
      <c r="B25" s="1276">
        <v>2</v>
      </c>
      <c r="C25" s="1275">
        <v>3</v>
      </c>
      <c r="D25" s="1276">
        <v>4</v>
      </c>
      <c r="E25" s="1276">
        <v>5</v>
      </c>
      <c r="F25" s="1276"/>
      <c r="G25" s="1405">
        <v>6</v>
      </c>
      <c r="H25" s="1276">
        <v>7</v>
      </c>
      <c r="I25" s="1276">
        <v>8</v>
      </c>
      <c r="J25" s="1276">
        <v>9</v>
      </c>
      <c r="K25" s="1027"/>
      <c r="L25" s="636"/>
      <c r="M25" s="1028"/>
      <c r="N25" s="1029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6"/>
      <c r="ID25" s="26"/>
      <c r="IE25" s="26"/>
      <c r="IF25" s="26"/>
      <c r="IG25" s="26"/>
      <c r="IH25" s="26"/>
      <c r="II25" s="26"/>
      <c r="IJ25" s="26"/>
      <c r="IK25" s="26"/>
      <c r="IL25" s="26"/>
      <c r="IM25" s="26"/>
      <c r="IN25" s="26"/>
      <c r="IO25" s="26"/>
    </row>
    <row r="26" spans="1:249" ht="16.5" thickBot="1" x14ac:dyDescent="0.3">
      <c r="A26" s="1427" t="s">
        <v>122</v>
      </c>
      <c r="B26" s="1428"/>
      <c r="C26" s="1428"/>
      <c r="D26" s="1428"/>
      <c r="E26" s="1428"/>
      <c r="F26" s="1428"/>
      <c r="G26" s="1428"/>
      <c r="H26" s="1428"/>
      <c r="I26" s="1428"/>
      <c r="J26" s="1428"/>
      <c r="K26" s="1428"/>
      <c r="L26" s="1428"/>
      <c r="M26" s="1428"/>
      <c r="N26" s="1429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</row>
    <row r="27" spans="1:249" ht="16.5" thickBot="1" x14ac:dyDescent="0.3">
      <c r="A27" s="1430" t="s">
        <v>222</v>
      </c>
      <c r="B27" s="1431"/>
      <c r="C27" s="1431"/>
      <c r="D27" s="1431"/>
      <c r="E27" s="1431"/>
      <c r="F27" s="1431"/>
      <c r="G27" s="1431"/>
      <c r="H27" s="1431"/>
      <c r="I27" s="1431"/>
      <c r="J27" s="1431"/>
      <c r="K27" s="1431"/>
      <c r="L27" s="1431"/>
      <c r="M27" s="1431"/>
      <c r="N27" s="1432"/>
      <c r="O27" s="104" t="s">
        <v>945</v>
      </c>
      <c r="P27" s="103" t="s">
        <v>944</v>
      </c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3"/>
      <c r="DS27" s="103"/>
      <c r="DT27" s="103"/>
      <c r="DU27" s="103"/>
      <c r="DV27" s="103"/>
      <c r="DW27" s="103"/>
      <c r="DX27" s="103"/>
      <c r="DY27" s="103"/>
      <c r="DZ27" s="103"/>
      <c r="EA27" s="103"/>
      <c r="EB27" s="103"/>
      <c r="EC27" s="103"/>
      <c r="ED27" s="103"/>
      <c r="EE27" s="103"/>
      <c r="EF27" s="103"/>
      <c r="EG27" s="103"/>
      <c r="EH27" s="103"/>
      <c r="EI27" s="103"/>
      <c r="EJ27" s="103"/>
      <c r="EK27" s="103"/>
      <c r="EL27" s="103"/>
      <c r="EM27" s="103"/>
      <c r="EN27" s="103"/>
      <c r="EO27" s="103"/>
      <c r="EP27" s="103"/>
      <c r="EQ27" s="103"/>
      <c r="ER27" s="103"/>
      <c r="ES27" s="103"/>
      <c r="ET27" s="103"/>
      <c r="EU27" s="103"/>
      <c r="EV27" s="103"/>
      <c r="EW27" s="103"/>
      <c r="EX27" s="103"/>
      <c r="EY27" s="103"/>
      <c r="EZ27" s="103"/>
      <c r="FA27" s="103"/>
      <c r="FB27" s="103"/>
      <c r="FC27" s="103"/>
      <c r="FD27" s="103"/>
      <c r="FE27" s="103"/>
      <c r="FF27" s="103"/>
      <c r="FG27" s="103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</row>
    <row r="28" spans="1:249" s="676" customFormat="1" ht="31.5" x14ac:dyDescent="0.25">
      <c r="A28" s="886">
        <v>1</v>
      </c>
      <c r="B28" s="1433" t="s">
        <v>31</v>
      </c>
      <c r="C28" s="672" t="s">
        <v>243</v>
      </c>
      <c r="D28" s="673" t="s">
        <v>224</v>
      </c>
      <c r="E28" s="1038">
        <v>4</v>
      </c>
      <c r="F28" s="673">
        <v>10</v>
      </c>
      <c r="G28" s="674">
        <v>10</v>
      </c>
      <c r="H28" s="673" t="s">
        <v>80</v>
      </c>
      <c r="I28" s="673"/>
      <c r="J28" s="673" t="s">
        <v>259</v>
      </c>
      <c r="K28" s="675" t="s">
        <v>261</v>
      </c>
      <c r="L28" s="6"/>
      <c r="M28" s="23" t="s">
        <v>973</v>
      </c>
      <c r="N28" s="1075"/>
      <c r="O28" s="676" t="s">
        <v>945</v>
      </c>
      <c r="P28" s="676" t="s">
        <v>944</v>
      </c>
    </row>
    <row r="29" spans="1:249" s="676" customFormat="1" ht="47.25" x14ac:dyDescent="0.25">
      <c r="A29" s="886">
        <v>2</v>
      </c>
      <c r="B29" s="1434"/>
      <c r="C29" s="672" t="s">
        <v>244</v>
      </c>
      <c r="D29" s="673" t="s">
        <v>224</v>
      </c>
      <c r="E29" s="1038">
        <v>8</v>
      </c>
      <c r="F29" s="673">
        <v>10</v>
      </c>
      <c r="G29" s="674">
        <v>10</v>
      </c>
      <c r="H29" s="673" t="s">
        <v>80</v>
      </c>
      <c r="I29" s="673"/>
      <c r="J29" s="673" t="s">
        <v>259</v>
      </c>
      <c r="K29" s="675" t="s">
        <v>261</v>
      </c>
      <c r="L29" s="6"/>
      <c r="M29" s="23" t="s">
        <v>996</v>
      </c>
      <c r="N29" s="1075"/>
      <c r="O29" s="676" t="s">
        <v>945</v>
      </c>
      <c r="P29" s="676" t="s">
        <v>944</v>
      </c>
    </row>
    <row r="30" spans="1:249" s="676" customFormat="1" ht="47.25" x14ac:dyDescent="0.25">
      <c r="A30" s="886">
        <v>3</v>
      </c>
      <c r="B30" s="1434"/>
      <c r="C30" s="672" t="s">
        <v>245</v>
      </c>
      <c r="D30" s="673" t="s">
        <v>224</v>
      </c>
      <c r="E30" s="1038">
        <v>4</v>
      </c>
      <c r="F30" s="673">
        <v>10</v>
      </c>
      <c r="G30" s="674">
        <v>10</v>
      </c>
      <c r="H30" s="673" t="s">
        <v>80</v>
      </c>
      <c r="I30" s="673"/>
      <c r="J30" s="673" t="s">
        <v>259</v>
      </c>
      <c r="K30" s="675" t="s">
        <v>261</v>
      </c>
      <c r="L30" s="6"/>
      <c r="M30" s="23" t="s">
        <v>1005</v>
      </c>
      <c r="N30" s="1075"/>
      <c r="O30" s="676" t="s">
        <v>945</v>
      </c>
      <c r="P30" s="676" t="s">
        <v>944</v>
      </c>
    </row>
    <row r="31" spans="1:249" s="676" customFormat="1" ht="31.5" x14ac:dyDescent="0.25">
      <c r="A31" s="886">
        <v>4</v>
      </c>
      <c r="B31" s="1434"/>
      <c r="C31" s="672" t="s">
        <v>246</v>
      </c>
      <c r="D31" s="673"/>
      <c r="E31" s="681"/>
      <c r="F31" s="673">
        <v>30</v>
      </c>
      <c r="G31" s="674">
        <v>30</v>
      </c>
      <c r="H31" s="673" t="s">
        <v>80</v>
      </c>
      <c r="I31" s="673"/>
      <c r="J31" s="673" t="s">
        <v>259</v>
      </c>
      <c r="K31" s="675" t="s">
        <v>261</v>
      </c>
      <c r="L31" s="6"/>
      <c r="M31" s="23" t="s">
        <v>978</v>
      </c>
      <c r="N31" s="1075"/>
      <c r="O31" s="676" t="s">
        <v>945</v>
      </c>
      <c r="P31" s="676" t="s">
        <v>944</v>
      </c>
    </row>
    <row r="32" spans="1:249" s="676" customFormat="1" ht="30.75" x14ac:dyDescent="0.25">
      <c r="A32" s="886">
        <v>5</v>
      </c>
      <c r="B32" s="1434"/>
      <c r="C32" s="672" t="s">
        <v>247</v>
      </c>
      <c r="D32" s="673"/>
      <c r="E32" s="681"/>
      <c r="F32" s="673">
        <v>20</v>
      </c>
      <c r="G32" s="674">
        <v>20</v>
      </c>
      <c r="H32" s="673" t="s">
        <v>80</v>
      </c>
      <c r="I32" s="673"/>
      <c r="J32" s="673" t="s">
        <v>259</v>
      </c>
      <c r="K32" s="675" t="s">
        <v>261</v>
      </c>
      <c r="L32" s="6"/>
      <c r="M32" s="23" t="s">
        <v>979</v>
      </c>
      <c r="N32" s="1075"/>
      <c r="O32" s="676" t="s">
        <v>945</v>
      </c>
      <c r="P32" s="676" t="s">
        <v>944</v>
      </c>
    </row>
    <row r="33" spans="1:249" s="676" customFormat="1" ht="31.5" x14ac:dyDescent="0.25">
      <c r="A33" s="886">
        <v>6</v>
      </c>
      <c r="B33" s="1434"/>
      <c r="C33" s="672" t="s">
        <v>248</v>
      </c>
      <c r="D33" s="673"/>
      <c r="E33" s="681"/>
      <c r="F33" s="673">
        <v>20</v>
      </c>
      <c r="G33" s="674">
        <v>20</v>
      </c>
      <c r="H33" s="673" t="s">
        <v>80</v>
      </c>
      <c r="I33" s="673"/>
      <c r="J33" s="673" t="s">
        <v>259</v>
      </c>
      <c r="K33" s="675" t="s">
        <v>261</v>
      </c>
      <c r="L33" s="6"/>
      <c r="M33" s="23" t="s">
        <v>980</v>
      </c>
      <c r="N33" s="1075"/>
      <c r="O33" s="676" t="s">
        <v>945</v>
      </c>
      <c r="P33" s="676" t="s">
        <v>944</v>
      </c>
    </row>
    <row r="34" spans="1:249" s="676" customFormat="1" ht="47.25" x14ac:dyDescent="0.25">
      <c r="A34" s="886">
        <v>7</v>
      </c>
      <c r="B34" s="1434"/>
      <c r="C34" s="672" t="s">
        <v>249</v>
      </c>
      <c r="D34" s="673"/>
      <c r="E34" s="681"/>
      <c r="F34" s="673">
        <v>15</v>
      </c>
      <c r="G34" s="674">
        <v>15</v>
      </c>
      <c r="H34" s="673" t="s">
        <v>80</v>
      </c>
      <c r="I34" s="673"/>
      <c r="J34" s="673" t="s">
        <v>259</v>
      </c>
      <c r="K34" s="675" t="s">
        <v>261</v>
      </c>
      <c r="L34" s="6"/>
      <c r="M34" s="23" t="s">
        <v>1008</v>
      </c>
      <c r="N34" s="1075"/>
      <c r="O34" s="676" t="s">
        <v>945</v>
      </c>
      <c r="P34" s="676" t="s">
        <v>944</v>
      </c>
    </row>
    <row r="35" spans="1:249" s="676" customFormat="1" ht="31.5" x14ac:dyDescent="0.25">
      <c r="A35" s="886">
        <v>8</v>
      </c>
      <c r="B35" s="1434"/>
      <c r="C35" s="6" t="s">
        <v>250</v>
      </c>
      <c r="D35" s="1211"/>
      <c r="E35" s="702"/>
      <c r="F35" s="1211">
        <v>5</v>
      </c>
      <c r="G35" s="696">
        <v>5</v>
      </c>
      <c r="H35" s="1211" t="s">
        <v>971</v>
      </c>
      <c r="I35" s="1211"/>
      <c r="J35" s="1211" t="s">
        <v>256</v>
      </c>
      <c r="K35" s="797" t="s">
        <v>261</v>
      </c>
      <c r="L35" s="6"/>
      <c r="M35" s="23" t="s">
        <v>1050</v>
      </c>
      <c r="N35" s="1076"/>
      <c r="O35" s="676" t="s">
        <v>945</v>
      </c>
      <c r="P35" s="676" t="s">
        <v>944</v>
      </c>
    </row>
    <row r="36" spans="1:249" s="676" customFormat="1" ht="31.5" x14ac:dyDescent="0.25">
      <c r="A36" s="886">
        <v>9</v>
      </c>
      <c r="B36" s="1434"/>
      <c r="C36" s="6" t="s">
        <v>236</v>
      </c>
      <c r="D36" s="1211"/>
      <c r="E36" s="702"/>
      <c r="F36" s="1211">
        <v>5</v>
      </c>
      <c r="G36" s="696">
        <v>5</v>
      </c>
      <c r="H36" s="1211" t="s">
        <v>971</v>
      </c>
      <c r="I36" s="1211"/>
      <c r="J36" s="1211" t="s">
        <v>259</v>
      </c>
      <c r="K36" s="797" t="s">
        <v>261</v>
      </c>
      <c r="L36" s="6"/>
      <c r="M36" s="23" t="s">
        <v>1050</v>
      </c>
      <c r="N36" s="1076"/>
      <c r="O36" s="676" t="s">
        <v>945</v>
      </c>
      <c r="P36" s="676" t="s">
        <v>944</v>
      </c>
    </row>
    <row r="37" spans="1:249" s="676" customFormat="1" ht="30.75" x14ac:dyDescent="0.25">
      <c r="A37" s="886">
        <v>10</v>
      </c>
      <c r="B37" s="1434"/>
      <c r="C37" s="672" t="s">
        <v>251</v>
      </c>
      <c r="D37" s="673" t="s">
        <v>224</v>
      </c>
      <c r="E37" s="1038">
        <v>1</v>
      </c>
      <c r="F37" s="673">
        <v>100</v>
      </c>
      <c r="G37" s="674">
        <v>100</v>
      </c>
      <c r="H37" s="673" t="s">
        <v>80</v>
      </c>
      <c r="I37" s="673"/>
      <c r="J37" s="673" t="s">
        <v>259</v>
      </c>
      <c r="K37" s="675" t="s">
        <v>261</v>
      </c>
      <c r="L37" s="6" t="s">
        <v>1030</v>
      </c>
      <c r="M37" s="23" t="s">
        <v>989</v>
      </c>
      <c r="N37" s="1075"/>
      <c r="O37" s="676" t="s">
        <v>945</v>
      </c>
      <c r="P37" s="676" t="s">
        <v>944</v>
      </c>
    </row>
    <row r="38" spans="1:249" s="103" customFormat="1" ht="30.75" x14ac:dyDescent="0.25">
      <c r="A38" s="1133">
        <v>11</v>
      </c>
      <c r="B38" s="1434"/>
      <c r="C38" s="6" t="s">
        <v>252</v>
      </c>
      <c r="D38" s="1211" t="s">
        <v>224</v>
      </c>
      <c r="E38" s="1040">
        <v>3</v>
      </c>
      <c r="F38" s="1211"/>
      <c r="G38" s="1134">
        <v>4.4829999999999997</v>
      </c>
      <c r="H38" s="1211" t="s">
        <v>80</v>
      </c>
      <c r="I38" s="1211"/>
      <c r="J38" s="1211" t="s">
        <v>259</v>
      </c>
      <c r="K38" s="797" t="s">
        <v>261</v>
      </c>
      <c r="L38" s="6"/>
      <c r="M38" s="23" t="s">
        <v>1006</v>
      </c>
      <c r="N38" s="1076" t="s">
        <v>1163</v>
      </c>
      <c r="O38" s="103" t="s">
        <v>945</v>
      </c>
      <c r="P38" s="103" t="s">
        <v>944</v>
      </c>
    </row>
    <row r="39" spans="1:249" s="103" customFormat="1" ht="31.5" x14ac:dyDescent="0.25">
      <c r="A39" s="1133">
        <v>12</v>
      </c>
      <c r="B39" s="1434"/>
      <c r="C39" s="1135" t="s">
        <v>253</v>
      </c>
      <c r="D39" s="1211" t="s">
        <v>224</v>
      </c>
      <c r="E39" s="1211">
        <v>1</v>
      </c>
      <c r="F39" s="1211">
        <v>50</v>
      </c>
      <c r="G39" s="696">
        <v>50</v>
      </c>
      <c r="H39" s="1211" t="s">
        <v>80</v>
      </c>
      <c r="I39" s="1211"/>
      <c r="J39" s="1211" t="s">
        <v>259</v>
      </c>
      <c r="K39" s="797" t="s">
        <v>261</v>
      </c>
      <c r="L39" s="6"/>
      <c r="M39" s="23" t="s">
        <v>1007</v>
      </c>
      <c r="N39" s="1076"/>
      <c r="O39" s="103" t="s">
        <v>945</v>
      </c>
      <c r="P39" s="103" t="s">
        <v>944</v>
      </c>
    </row>
    <row r="40" spans="1:249" s="103" customFormat="1" ht="32.25" thickBot="1" x14ac:dyDescent="0.3">
      <c r="A40" s="1133">
        <v>13</v>
      </c>
      <c r="B40" s="1435"/>
      <c r="C40" s="119" t="s">
        <v>254</v>
      </c>
      <c r="D40" s="736"/>
      <c r="E40" s="1248"/>
      <c r="F40" s="736">
        <v>100</v>
      </c>
      <c r="G40" s="1264">
        <v>314.11200000000002</v>
      </c>
      <c r="H40" s="736" t="s">
        <v>80</v>
      </c>
      <c r="I40" s="736"/>
      <c r="J40" s="736" t="s">
        <v>259</v>
      </c>
      <c r="K40" s="119" t="s">
        <v>261</v>
      </c>
      <c r="L40" s="119"/>
      <c r="M40" s="733" t="s">
        <v>840</v>
      </c>
      <c r="N40" s="1249" t="s">
        <v>903</v>
      </c>
      <c r="O40" s="103" t="s">
        <v>945</v>
      </c>
      <c r="P40" s="103" t="s">
        <v>944</v>
      </c>
    </row>
    <row r="41" spans="1:249" s="26" customFormat="1" ht="16.5" thickBot="1" x14ac:dyDescent="0.3">
      <c r="A41" s="887"/>
      <c r="B41" s="33" t="s">
        <v>188</v>
      </c>
      <c r="C41" s="34"/>
      <c r="D41" s="35"/>
      <c r="E41" s="36"/>
      <c r="F41" s="37">
        <f>SUM(F28:F40)</f>
        <v>375</v>
      </c>
      <c r="G41" s="38">
        <f>SUM(G28:G40)</f>
        <v>593.59500000000003</v>
      </c>
      <c r="H41" s="38"/>
      <c r="I41" s="38"/>
      <c r="J41" s="1042"/>
      <c r="K41" s="620"/>
      <c r="L41" s="39"/>
      <c r="M41" s="40"/>
      <c r="N41" s="955"/>
      <c r="O41" s="104" t="s">
        <v>945</v>
      </c>
      <c r="P41" s="103" t="s">
        <v>944</v>
      </c>
    </row>
    <row r="42" spans="1:249" ht="19.5" customHeight="1" x14ac:dyDescent="0.25">
      <c r="A42" s="306">
        <v>1</v>
      </c>
      <c r="B42" s="1418" t="s">
        <v>262</v>
      </c>
      <c r="C42" s="680" t="s">
        <v>263</v>
      </c>
      <c r="D42" s="673" t="s">
        <v>224</v>
      </c>
      <c r="E42" s="673">
        <v>1</v>
      </c>
      <c r="F42" s="673">
        <v>50</v>
      </c>
      <c r="G42" s="674">
        <v>50</v>
      </c>
      <c r="H42" s="673" t="s">
        <v>80</v>
      </c>
      <c r="I42" s="673"/>
      <c r="J42" s="661" t="s">
        <v>257</v>
      </c>
      <c r="K42" s="682" t="s">
        <v>261</v>
      </c>
      <c r="L42" s="1242"/>
      <c r="M42" s="247" t="s">
        <v>992</v>
      </c>
      <c r="N42" s="958"/>
      <c r="O42" s="104" t="s">
        <v>945</v>
      </c>
      <c r="P42" s="103" t="s">
        <v>944</v>
      </c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3"/>
      <c r="BP42" s="103"/>
      <c r="BQ42" s="103"/>
      <c r="BR42" s="103"/>
      <c r="BS42" s="103"/>
      <c r="BT42" s="103"/>
      <c r="BU42" s="103"/>
      <c r="BV42" s="103"/>
      <c r="BW42" s="103"/>
      <c r="BX42" s="103"/>
      <c r="BY42" s="103"/>
      <c r="BZ42" s="103"/>
      <c r="CA42" s="103"/>
      <c r="CB42" s="103"/>
      <c r="CC42" s="103"/>
      <c r="CD42" s="103"/>
      <c r="CE42" s="103"/>
      <c r="CF42" s="103"/>
      <c r="CG42" s="103"/>
      <c r="CH42" s="103"/>
      <c r="CI42" s="103"/>
      <c r="CJ42" s="103"/>
      <c r="CK42" s="103"/>
      <c r="CL42" s="103"/>
      <c r="CM42" s="103"/>
      <c r="CN42" s="103"/>
      <c r="CO42" s="103"/>
      <c r="CP42" s="103"/>
      <c r="CQ42" s="103"/>
      <c r="CR42" s="103"/>
      <c r="CS42" s="103"/>
      <c r="CT42" s="103"/>
      <c r="CU42" s="103"/>
      <c r="CV42" s="103"/>
      <c r="CW42" s="103"/>
      <c r="CX42" s="103"/>
      <c r="CY42" s="103"/>
      <c r="CZ42" s="103"/>
      <c r="DA42" s="103"/>
      <c r="DB42" s="103"/>
      <c r="DC42" s="103"/>
      <c r="DD42" s="103"/>
      <c r="DE42" s="103"/>
      <c r="DF42" s="103"/>
      <c r="DG42" s="103"/>
      <c r="DH42" s="103"/>
      <c r="DI42" s="103"/>
      <c r="DJ42" s="103"/>
      <c r="DK42" s="103"/>
      <c r="DL42" s="103"/>
      <c r="DM42" s="103"/>
      <c r="DN42" s="103"/>
      <c r="DO42" s="103"/>
      <c r="DP42" s="103"/>
      <c r="DQ42" s="103"/>
      <c r="DR42" s="103"/>
      <c r="DS42" s="103"/>
      <c r="DT42" s="103"/>
      <c r="DU42" s="103"/>
      <c r="DV42" s="103"/>
      <c r="DW42" s="103"/>
      <c r="DX42" s="103"/>
      <c r="DY42" s="103"/>
      <c r="DZ42" s="103"/>
      <c r="EA42" s="103"/>
      <c r="EB42" s="103"/>
      <c r="EC42" s="103"/>
      <c r="ED42" s="103"/>
      <c r="EE42" s="103"/>
      <c r="EF42" s="103"/>
      <c r="EG42" s="103"/>
      <c r="EH42" s="103"/>
      <c r="EI42" s="103"/>
      <c r="EJ42" s="103"/>
      <c r="EK42" s="103"/>
      <c r="EL42" s="103"/>
      <c r="EM42" s="103"/>
      <c r="EN42" s="103"/>
      <c r="EO42" s="103"/>
      <c r="EP42" s="103"/>
      <c r="EQ42" s="103"/>
      <c r="ER42" s="103"/>
      <c r="ES42" s="103"/>
      <c r="ET42" s="103"/>
      <c r="EU42" s="103"/>
      <c r="EV42" s="103"/>
      <c r="EW42" s="103"/>
      <c r="EX42" s="103"/>
      <c r="EY42" s="103"/>
      <c r="EZ42" s="103"/>
      <c r="FA42" s="103"/>
      <c r="FB42" s="103"/>
      <c r="FC42" s="103"/>
      <c r="FD42" s="103"/>
      <c r="FE42" s="103"/>
      <c r="FF42" s="103"/>
      <c r="FG42" s="103"/>
      <c r="FH42" s="103"/>
      <c r="FI42" s="103"/>
      <c r="FJ42" s="103"/>
      <c r="FK42" s="103"/>
      <c r="FL42" s="103"/>
      <c r="FM42" s="103"/>
      <c r="FN42" s="103"/>
      <c r="FO42" s="103"/>
      <c r="FP42" s="103"/>
      <c r="FQ42" s="103"/>
      <c r="FR42" s="103"/>
      <c r="FS42" s="103"/>
      <c r="FT42" s="103"/>
      <c r="FU42" s="103"/>
      <c r="FV42" s="103"/>
      <c r="FW42" s="103"/>
      <c r="FX42" s="103"/>
      <c r="FY42" s="103"/>
      <c r="FZ42" s="103"/>
      <c r="GA42" s="103"/>
      <c r="GB42" s="103"/>
      <c r="GC42" s="103"/>
      <c r="GD42" s="103"/>
      <c r="GE42" s="103"/>
      <c r="GF42" s="103"/>
      <c r="GG42" s="103"/>
      <c r="GH42" s="103"/>
      <c r="GI42" s="103"/>
      <c r="GJ42" s="103"/>
      <c r="GK42" s="103"/>
      <c r="GL42" s="103"/>
      <c r="GM42" s="103"/>
      <c r="GN42" s="103"/>
      <c r="GO42" s="103"/>
      <c r="GP42" s="103"/>
      <c r="GQ42" s="103"/>
      <c r="GR42" s="103"/>
      <c r="GS42" s="103"/>
      <c r="GT42" s="103"/>
      <c r="GU42" s="103"/>
      <c r="GV42" s="103"/>
      <c r="GW42" s="103"/>
      <c r="GX42" s="103"/>
      <c r="GY42" s="103"/>
      <c r="GZ42" s="103"/>
      <c r="HA42" s="103"/>
      <c r="HB42" s="103"/>
      <c r="HC42" s="103"/>
      <c r="HD42" s="103"/>
      <c r="HE42" s="103"/>
      <c r="HF42" s="103"/>
      <c r="HG42" s="103"/>
      <c r="HH42" s="103"/>
      <c r="HI42" s="103"/>
      <c r="HJ42" s="103"/>
      <c r="HK42" s="103"/>
      <c r="HL42" s="103"/>
      <c r="HM42" s="103"/>
      <c r="HN42" s="103"/>
      <c r="HO42" s="103"/>
      <c r="HP42" s="103"/>
      <c r="HQ42" s="103"/>
      <c r="HR42" s="103"/>
      <c r="HS42" s="103"/>
      <c r="HT42" s="103"/>
      <c r="HU42" s="103"/>
      <c r="HV42" s="103"/>
      <c r="HW42" s="103"/>
      <c r="HX42" s="103"/>
      <c r="HY42" s="103"/>
      <c r="HZ42" s="103"/>
      <c r="IA42" s="103"/>
      <c r="IB42" s="103"/>
      <c r="IC42" s="103"/>
      <c r="ID42" s="103"/>
      <c r="IE42" s="103"/>
      <c r="IF42" s="103"/>
      <c r="IG42" s="103"/>
      <c r="IH42" s="103"/>
      <c r="II42" s="103"/>
      <c r="IJ42" s="103"/>
      <c r="IK42" s="103"/>
      <c r="IL42" s="103"/>
      <c r="IM42" s="103"/>
      <c r="IN42" s="103"/>
      <c r="IO42" s="103"/>
    </row>
    <row r="43" spans="1:249" s="103" customFormat="1" ht="31.5" x14ac:dyDescent="0.25">
      <c r="A43" s="306">
        <v>2</v>
      </c>
      <c r="B43" s="1417"/>
      <c r="C43" s="680" t="s">
        <v>264</v>
      </c>
      <c r="D43" s="673" t="s">
        <v>224</v>
      </c>
      <c r="E43" s="673">
        <v>5</v>
      </c>
      <c r="F43" s="673">
        <v>10</v>
      </c>
      <c r="G43" s="674">
        <v>10</v>
      </c>
      <c r="H43" s="673" t="s">
        <v>80</v>
      </c>
      <c r="I43" s="673"/>
      <c r="J43" s="661" t="s">
        <v>257</v>
      </c>
      <c r="K43" s="682" t="s">
        <v>261</v>
      </c>
      <c r="L43" s="1242"/>
      <c r="M43" s="247" t="s">
        <v>975</v>
      </c>
      <c r="N43" s="957"/>
      <c r="O43" s="104" t="s">
        <v>945</v>
      </c>
      <c r="P43" s="103" t="s">
        <v>944</v>
      </c>
    </row>
    <row r="44" spans="1:249" s="103" customFormat="1" ht="31.5" x14ac:dyDescent="0.25">
      <c r="A44" s="306">
        <v>3</v>
      </c>
      <c r="B44" s="1417"/>
      <c r="C44" s="680" t="s">
        <v>265</v>
      </c>
      <c r="D44" s="673" t="s">
        <v>224</v>
      </c>
      <c r="E44" s="1038">
        <v>3</v>
      </c>
      <c r="F44" s="673">
        <v>10</v>
      </c>
      <c r="G44" s="674">
        <v>10</v>
      </c>
      <c r="H44" s="673" t="s">
        <v>80</v>
      </c>
      <c r="I44" s="673"/>
      <c r="J44" s="661" t="s">
        <v>257</v>
      </c>
      <c r="K44" s="682" t="s">
        <v>261</v>
      </c>
      <c r="L44" s="1242"/>
      <c r="M44" s="247" t="s">
        <v>993</v>
      </c>
      <c r="N44" s="957"/>
      <c r="O44" s="104" t="s">
        <v>945</v>
      </c>
      <c r="P44" s="103" t="s">
        <v>944</v>
      </c>
    </row>
    <row r="45" spans="1:249" ht="47.25" x14ac:dyDescent="0.25">
      <c r="A45" s="306">
        <v>4</v>
      </c>
      <c r="B45" s="1417"/>
      <c r="C45" s="680" t="s">
        <v>266</v>
      </c>
      <c r="D45" s="673" t="s">
        <v>224</v>
      </c>
      <c r="E45" s="673">
        <v>5</v>
      </c>
      <c r="F45" s="673">
        <v>10</v>
      </c>
      <c r="G45" s="674">
        <v>10</v>
      </c>
      <c r="H45" s="673" t="s">
        <v>80</v>
      </c>
      <c r="I45" s="683"/>
      <c r="J45" s="661" t="s">
        <v>257</v>
      </c>
      <c r="K45" s="682" t="s">
        <v>261</v>
      </c>
      <c r="L45" s="1242"/>
      <c r="M45" s="247" t="s">
        <v>1002</v>
      </c>
      <c r="N45" s="958"/>
      <c r="O45" s="104" t="s">
        <v>945</v>
      </c>
      <c r="P45" s="103" t="s">
        <v>944</v>
      </c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3"/>
      <c r="BW45" s="103"/>
      <c r="BX45" s="103"/>
      <c r="BY45" s="103"/>
      <c r="BZ45" s="103"/>
      <c r="CA45" s="103"/>
      <c r="CB45" s="103"/>
      <c r="CC45" s="103"/>
      <c r="CD45" s="103"/>
      <c r="CE45" s="103"/>
      <c r="CF45" s="103"/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03"/>
      <c r="DD45" s="103"/>
      <c r="DE45" s="103"/>
      <c r="DF45" s="103"/>
      <c r="DG45" s="103"/>
      <c r="DH45" s="103"/>
      <c r="DI45" s="103"/>
      <c r="DJ45" s="103"/>
      <c r="DK45" s="103"/>
      <c r="DL45" s="103"/>
      <c r="DM45" s="103"/>
      <c r="DN45" s="103"/>
      <c r="DO45" s="103"/>
      <c r="DP45" s="103"/>
      <c r="DQ45" s="103"/>
      <c r="DR45" s="103"/>
      <c r="DS45" s="103"/>
      <c r="DT45" s="103"/>
      <c r="DU45" s="103"/>
      <c r="DV45" s="103"/>
      <c r="DW45" s="103"/>
      <c r="DX45" s="103"/>
      <c r="DY45" s="103"/>
      <c r="DZ45" s="103"/>
      <c r="EA45" s="103"/>
      <c r="EB45" s="103"/>
      <c r="EC45" s="103"/>
      <c r="ED45" s="103"/>
      <c r="EE45" s="103"/>
      <c r="EF45" s="103"/>
      <c r="EG45" s="103"/>
      <c r="EH45" s="103"/>
      <c r="EI45" s="103"/>
      <c r="EJ45" s="103"/>
      <c r="EK45" s="103"/>
      <c r="EL45" s="103"/>
      <c r="EM45" s="103"/>
      <c r="EN45" s="103"/>
      <c r="EO45" s="103"/>
      <c r="EP45" s="103"/>
      <c r="EQ45" s="103"/>
      <c r="ER45" s="103"/>
      <c r="ES45" s="103"/>
      <c r="ET45" s="103"/>
      <c r="EU45" s="103"/>
      <c r="EV45" s="103"/>
      <c r="EW45" s="103"/>
      <c r="EX45" s="103"/>
      <c r="EY45" s="103"/>
      <c r="EZ45" s="103"/>
      <c r="FA45" s="103"/>
      <c r="FB45" s="103"/>
      <c r="FC45" s="103"/>
      <c r="FD45" s="103"/>
      <c r="FE45" s="103"/>
      <c r="FF45" s="103"/>
      <c r="FG45" s="103"/>
      <c r="FH45" s="103"/>
      <c r="FI45" s="103"/>
      <c r="FJ45" s="103"/>
      <c r="FK45" s="103"/>
      <c r="FL45" s="103"/>
      <c r="FM45" s="103"/>
      <c r="FN45" s="103"/>
      <c r="FO45" s="103"/>
      <c r="FP45" s="103"/>
      <c r="FQ45" s="103"/>
      <c r="FR45" s="103"/>
      <c r="FS45" s="103"/>
      <c r="FT45" s="103"/>
      <c r="FU45" s="103"/>
      <c r="FV45" s="103"/>
      <c r="FW45" s="103"/>
      <c r="FX45" s="103"/>
      <c r="FY45" s="103"/>
      <c r="FZ45" s="103"/>
      <c r="GA45" s="103"/>
      <c r="GB45" s="103"/>
      <c r="GC45" s="103"/>
      <c r="GD45" s="103"/>
      <c r="GE45" s="103"/>
      <c r="GF45" s="103"/>
      <c r="GG45" s="103"/>
      <c r="GH45" s="103"/>
      <c r="GI45" s="103"/>
      <c r="GJ45" s="103"/>
      <c r="GK45" s="103"/>
      <c r="GL45" s="103"/>
      <c r="GM45" s="103"/>
      <c r="GN45" s="103"/>
      <c r="GO45" s="103"/>
      <c r="GP45" s="103"/>
      <c r="GQ45" s="103"/>
      <c r="GR45" s="103"/>
      <c r="GS45" s="103"/>
      <c r="GT45" s="103"/>
      <c r="GU45" s="103"/>
      <c r="GV45" s="103"/>
      <c r="GW45" s="103"/>
      <c r="GX45" s="103"/>
      <c r="GY45" s="103"/>
      <c r="GZ45" s="103"/>
      <c r="HA45" s="103"/>
      <c r="HB45" s="103"/>
      <c r="HC45" s="103"/>
      <c r="HD45" s="103"/>
      <c r="HE45" s="103"/>
      <c r="HF45" s="103"/>
      <c r="HG45" s="103"/>
      <c r="HH45" s="103"/>
      <c r="HI45" s="103"/>
      <c r="HJ45" s="103"/>
      <c r="HK45" s="103"/>
      <c r="HL45" s="103"/>
      <c r="HM45" s="103"/>
      <c r="HN45" s="103"/>
      <c r="HO45" s="103"/>
      <c r="HP45" s="103"/>
      <c r="HQ45" s="103"/>
      <c r="HR45" s="103"/>
      <c r="HS45" s="103"/>
      <c r="HT45" s="103"/>
      <c r="HU45" s="103"/>
      <c r="HV45" s="103"/>
      <c r="HW45" s="103"/>
      <c r="HX45" s="103"/>
      <c r="HY45" s="103"/>
      <c r="HZ45" s="103"/>
      <c r="IA45" s="103"/>
      <c r="IB45" s="103"/>
      <c r="IC45" s="103"/>
      <c r="ID45" s="103"/>
      <c r="IE45" s="103"/>
      <c r="IF45" s="103"/>
      <c r="IG45" s="103"/>
      <c r="IH45" s="103"/>
      <c r="II45" s="103"/>
      <c r="IJ45" s="103"/>
      <c r="IK45" s="103"/>
      <c r="IL45" s="103"/>
      <c r="IM45" s="103"/>
      <c r="IN45" s="103"/>
      <c r="IO45" s="103"/>
    </row>
    <row r="46" spans="1:249" ht="31.5" x14ac:dyDescent="0.25">
      <c r="A46" s="306">
        <v>5</v>
      </c>
      <c r="B46" s="1417"/>
      <c r="C46" s="680" t="s">
        <v>246</v>
      </c>
      <c r="D46" s="673"/>
      <c r="E46" s="673"/>
      <c r="F46" s="673">
        <v>10</v>
      </c>
      <c r="G46" s="674">
        <v>10</v>
      </c>
      <c r="H46" s="673" t="s">
        <v>80</v>
      </c>
      <c r="I46" s="683"/>
      <c r="J46" s="661" t="s">
        <v>257</v>
      </c>
      <c r="K46" s="682" t="s">
        <v>261</v>
      </c>
      <c r="L46" s="1242"/>
      <c r="M46" s="247" t="s">
        <v>976</v>
      </c>
      <c r="N46" s="958"/>
      <c r="O46" s="104" t="s">
        <v>945</v>
      </c>
      <c r="P46" s="103" t="s">
        <v>944</v>
      </c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/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  <c r="DQ46" s="103"/>
      <c r="DR46" s="103"/>
      <c r="DS46" s="103"/>
      <c r="DT46" s="103"/>
      <c r="DU46" s="103"/>
      <c r="DV46" s="103"/>
      <c r="DW46" s="103"/>
      <c r="DX46" s="103"/>
      <c r="DY46" s="103"/>
      <c r="DZ46" s="103"/>
      <c r="EA46" s="103"/>
      <c r="EB46" s="103"/>
      <c r="EC46" s="103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3"/>
      <c r="ER46" s="103"/>
      <c r="ES46" s="103"/>
      <c r="ET46" s="103"/>
      <c r="EU46" s="103"/>
      <c r="EV46" s="103"/>
      <c r="EW46" s="103"/>
      <c r="EX46" s="103"/>
      <c r="EY46" s="103"/>
      <c r="EZ46" s="103"/>
      <c r="FA46" s="103"/>
      <c r="FB46" s="103"/>
      <c r="FC46" s="103"/>
      <c r="FD46" s="103"/>
      <c r="FE46" s="103"/>
      <c r="FF46" s="103"/>
      <c r="FG46" s="103"/>
      <c r="FH46" s="103"/>
      <c r="FI46" s="103"/>
      <c r="FJ46" s="103"/>
      <c r="FK46" s="103"/>
      <c r="FL46" s="103"/>
      <c r="FM46" s="103"/>
      <c r="FN46" s="103"/>
      <c r="FO46" s="103"/>
      <c r="FP46" s="103"/>
      <c r="FQ46" s="103"/>
      <c r="FR46" s="103"/>
      <c r="FS46" s="103"/>
      <c r="FT46" s="103"/>
      <c r="FU46" s="103"/>
      <c r="FV46" s="103"/>
      <c r="FW46" s="103"/>
      <c r="FX46" s="103"/>
      <c r="FY46" s="103"/>
      <c r="FZ46" s="103"/>
      <c r="GA46" s="103"/>
      <c r="GB46" s="103"/>
      <c r="GC46" s="103"/>
      <c r="GD46" s="103"/>
      <c r="GE46" s="103"/>
      <c r="GF46" s="103"/>
      <c r="GG46" s="103"/>
      <c r="GH46" s="103"/>
      <c r="GI46" s="103"/>
      <c r="GJ46" s="103"/>
      <c r="GK46" s="103"/>
      <c r="GL46" s="103"/>
      <c r="GM46" s="103"/>
      <c r="GN46" s="103"/>
      <c r="GO46" s="103"/>
      <c r="GP46" s="103"/>
      <c r="GQ46" s="103"/>
      <c r="GR46" s="103"/>
      <c r="GS46" s="103"/>
      <c r="GT46" s="103"/>
      <c r="GU46" s="103"/>
      <c r="GV46" s="103"/>
      <c r="GW46" s="103"/>
      <c r="GX46" s="103"/>
      <c r="GY46" s="103"/>
      <c r="GZ46" s="103"/>
      <c r="HA46" s="103"/>
      <c r="HB46" s="103"/>
      <c r="HC46" s="103"/>
      <c r="HD46" s="103"/>
      <c r="HE46" s="103"/>
      <c r="HF46" s="103"/>
      <c r="HG46" s="103"/>
      <c r="HH46" s="103"/>
      <c r="HI46" s="103"/>
      <c r="HJ46" s="103"/>
      <c r="HK46" s="103"/>
      <c r="HL46" s="103"/>
      <c r="HM46" s="103"/>
      <c r="HN46" s="103"/>
      <c r="HO46" s="103"/>
      <c r="HP46" s="103"/>
      <c r="HQ46" s="103"/>
      <c r="HR46" s="103"/>
      <c r="HS46" s="103"/>
      <c r="HT46" s="103"/>
      <c r="HU46" s="103"/>
      <c r="HV46" s="103"/>
      <c r="HW46" s="103"/>
      <c r="HX46" s="103"/>
      <c r="HY46" s="103"/>
      <c r="HZ46" s="103"/>
      <c r="IA46" s="103"/>
      <c r="IB46" s="103"/>
      <c r="IC46" s="103"/>
      <c r="ID46" s="103"/>
      <c r="IE46" s="103"/>
      <c r="IF46" s="103"/>
      <c r="IG46" s="103"/>
      <c r="IH46" s="103"/>
      <c r="II46" s="103"/>
      <c r="IJ46" s="103"/>
      <c r="IK46" s="103"/>
      <c r="IL46" s="103"/>
      <c r="IM46" s="103"/>
      <c r="IN46" s="103"/>
      <c r="IO46" s="103"/>
    </row>
    <row r="47" spans="1:249" ht="31.5" x14ac:dyDescent="0.25">
      <c r="A47" s="306">
        <v>6</v>
      </c>
      <c r="B47" s="1417"/>
      <c r="C47" s="680" t="s">
        <v>267</v>
      </c>
      <c r="D47" s="684"/>
      <c r="E47" s="684"/>
      <c r="F47" s="673">
        <v>20</v>
      </c>
      <c r="G47" s="674">
        <v>20</v>
      </c>
      <c r="H47" s="673" t="s">
        <v>80</v>
      </c>
      <c r="I47" s="673"/>
      <c r="J47" s="661" t="s">
        <v>257</v>
      </c>
      <c r="K47" s="682" t="s">
        <v>261</v>
      </c>
      <c r="L47" s="1242"/>
      <c r="M47" s="247" t="s">
        <v>1003</v>
      </c>
      <c r="N47" s="958"/>
      <c r="O47" s="104" t="s">
        <v>945</v>
      </c>
      <c r="P47" s="103" t="s">
        <v>944</v>
      </c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3"/>
      <c r="BW47" s="103"/>
      <c r="BX47" s="103"/>
      <c r="BY47" s="103"/>
      <c r="BZ47" s="103"/>
      <c r="CA47" s="103"/>
      <c r="CB47" s="103"/>
      <c r="CC47" s="103"/>
      <c r="CD47" s="103"/>
      <c r="CE47" s="103"/>
      <c r="CF47" s="103"/>
      <c r="CG47" s="103"/>
      <c r="CH47" s="103"/>
      <c r="CI47" s="103"/>
      <c r="CJ47" s="103"/>
      <c r="CK47" s="103"/>
      <c r="CL47" s="103"/>
      <c r="CM47" s="103"/>
      <c r="CN47" s="103"/>
      <c r="CO47" s="103"/>
      <c r="CP47" s="103"/>
      <c r="CQ47" s="103"/>
      <c r="CR47" s="103"/>
      <c r="CS47" s="103"/>
      <c r="CT47" s="103"/>
      <c r="CU47" s="103"/>
      <c r="CV47" s="103"/>
      <c r="CW47" s="103"/>
      <c r="CX47" s="103"/>
      <c r="CY47" s="103"/>
      <c r="CZ47" s="103"/>
      <c r="DA47" s="103"/>
      <c r="DB47" s="103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  <c r="DQ47" s="103"/>
      <c r="DR47" s="103"/>
      <c r="DS47" s="103"/>
      <c r="DT47" s="103"/>
      <c r="DU47" s="103"/>
      <c r="DV47" s="103"/>
      <c r="DW47" s="103"/>
      <c r="DX47" s="103"/>
      <c r="DY47" s="103"/>
      <c r="DZ47" s="103"/>
      <c r="EA47" s="103"/>
      <c r="EB47" s="103"/>
      <c r="EC47" s="103"/>
      <c r="ED47" s="103"/>
      <c r="EE47" s="103"/>
      <c r="EF47" s="103"/>
      <c r="EG47" s="103"/>
      <c r="EH47" s="103"/>
      <c r="EI47" s="103"/>
      <c r="EJ47" s="103"/>
      <c r="EK47" s="103"/>
      <c r="EL47" s="103"/>
      <c r="EM47" s="103"/>
      <c r="EN47" s="103"/>
      <c r="EO47" s="103"/>
      <c r="EP47" s="103"/>
      <c r="EQ47" s="103"/>
      <c r="ER47" s="103"/>
      <c r="ES47" s="103"/>
      <c r="ET47" s="103"/>
      <c r="EU47" s="103"/>
      <c r="EV47" s="103"/>
      <c r="EW47" s="103"/>
      <c r="EX47" s="103"/>
      <c r="EY47" s="103"/>
      <c r="EZ47" s="103"/>
      <c r="FA47" s="103"/>
      <c r="FB47" s="103"/>
      <c r="FC47" s="103"/>
      <c r="FD47" s="103"/>
      <c r="FE47" s="103"/>
      <c r="FF47" s="103"/>
      <c r="FG47" s="103"/>
      <c r="FH47" s="103"/>
      <c r="FI47" s="103"/>
      <c r="FJ47" s="103"/>
      <c r="FK47" s="103"/>
      <c r="FL47" s="103"/>
      <c r="FM47" s="103"/>
      <c r="FN47" s="103"/>
      <c r="FO47" s="103"/>
      <c r="FP47" s="103"/>
      <c r="FQ47" s="103"/>
      <c r="FR47" s="103"/>
      <c r="FS47" s="103"/>
      <c r="FT47" s="103"/>
      <c r="FU47" s="103"/>
      <c r="FV47" s="103"/>
      <c r="FW47" s="103"/>
      <c r="FX47" s="103"/>
      <c r="FY47" s="103"/>
      <c r="FZ47" s="103"/>
      <c r="GA47" s="103"/>
      <c r="GB47" s="103"/>
      <c r="GC47" s="103"/>
      <c r="GD47" s="103"/>
      <c r="GE47" s="103"/>
      <c r="GF47" s="103"/>
      <c r="GG47" s="103"/>
      <c r="GH47" s="103"/>
      <c r="GI47" s="103"/>
      <c r="GJ47" s="103"/>
      <c r="GK47" s="103"/>
      <c r="GL47" s="103"/>
      <c r="GM47" s="103"/>
      <c r="GN47" s="103"/>
      <c r="GO47" s="103"/>
      <c r="GP47" s="103"/>
      <c r="GQ47" s="103"/>
      <c r="GR47" s="103"/>
      <c r="GS47" s="103"/>
      <c r="GT47" s="103"/>
      <c r="GU47" s="103"/>
      <c r="GV47" s="103"/>
      <c r="GW47" s="103"/>
      <c r="GX47" s="103"/>
      <c r="GY47" s="103"/>
      <c r="GZ47" s="103"/>
      <c r="HA47" s="103"/>
      <c r="HB47" s="103"/>
      <c r="HC47" s="103"/>
      <c r="HD47" s="103"/>
      <c r="HE47" s="103"/>
      <c r="HF47" s="103"/>
      <c r="HG47" s="103"/>
      <c r="HH47" s="103"/>
      <c r="HI47" s="103"/>
      <c r="HJ47" s="103"/>
      <c r="HK47" s="103"/>
      <c r="HL47" s="103"/>
      <c r="HM47" s="103"/>
      <c r="HN47" s="103"/>
      <c r="HO47" s="103"/>
      <c r="HP47" s="103"/>
      <c r="HQ47" s="103"/>
      <c r="HR47" s="103"/>
      <c r="HS47" s="103"/>
      <c r="HT47" s="103"/>
      <c r="HU47" s="103"/>
      <c r="HV47" s="103"/>
      <c r="HW47" s="103"/>
      <c r="HX47" s="103"/>
      <c r="HY47" s="103"/>
      <c r="HZ47" s="103"/>
      <c r="IA47" s="103"/>
      <c r="IB47" s="103"/>
      <c r="IC47" s="103"/>
      <c r="ID47" s="103"/>
      <c r="IE47" s="103"/>
      <c r="IF47" s="103"/>
      <c r="IG47" s="103"/>
      <c r="IH47" s="103"/>
      <c r="II47" s="103"/>
      <c r="IJ47" s="103"/>
      <c r="IK47" s="103"/>
      <c r="IL47" s="103"/>
      <c r="IM47" s="103"/>
      <c r="IN47" s="103"/>
      <c r="IO47" s="103"/>
    </row>
    <row r="48" spans="1:249" ht="31.5" x14ac:dyDescent="0.25">
      <c r="A48" s="306">
        <v>7</v>
      </c>
      <c r="B48" s="1417"/>
      <c r="C48" s="680" t="s">
        <v>248</v>
      </c>
      <c r="D48" s="673"/>
      <c r="E48" s="681"/>
      <c r="F48" s="673">
        <v>10</v>
      </c>
      <c r="G48" s="674">
        <v>10</v>
      </c>
      <c r="H48" s="673" t="s">
        <v>80</v>
      </c>
      <c r="I48" s="673"/>
      <c r="J48" s="661" t="s">
        <v>257</v>
      </c>
      <c r="K48" s="682" t="s">
        <v>261</v>
      </c>
      <c r="L48" s="1242"/>
      <c r="M48" s="247" t="s">
        <v>1004</v>
      </c>
      <c r="N48" s="958"/>
      <c r="O48" s="104" t="s">
        <v>945</v>
      </c>
      <c r="P48" s="103" t="s">
        <v>944</v>
      </c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3"/>
      <c r="BW48" s="103"/>
      <c r="BX48" s="103"/>
      <c r="BY48" s="103"/>
      <c r="BZ48" s="103"/>
      <c r="CA48" s="103"/>
      <c r="CB48" s="103"/>
      <c r="CC48" s="103"/>
      <c r="CD48" s="103"/>
      <c r="CE48" s="103"/>
      <c r="CF48" s="103"/>
      <c r="CG48" s="103"/>
      <c r="CH48" s="103"/>
      <c r="CI48" s="103"/>
      <c r="CJ48" s="103"/>
      <c r="CK48" s="103"/>
      <c r="CL48" s="103"/>
      <c r="CM48" s="103"/>
      <c r="CN48" s="103"/>
      <c r="CO48" s="103"/>
      <c r="CP48" s="103"/>
      <c r="CQ48" s="103"/>
      <c r="CR48" s="103"/>
      <c r="CS48" s="103"/>
      <c r="CT48" s="103"/>
      <c r="CU48" s="103"/>
      <c r="CV48" s="103"/>
      <c r="CW48" s="103"/>
      <c r="CX48" s="103"/>
      <c r="CY48" s="103"/>
      <c r="CZ48" s="103"/>
      <c r="DA48" s="103"/>
      <c r="DB48" s="103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  <c r="DQ48" s="103"/>
      <c r="DR48" s="103"/>
      <c r="DS48" s="103"/>
      <c r="DT48" s="103"/>
      <c r="DU48" s="103"/>
      <c r="DV48" s="103"/>
      <c r="DW48" s="103"/>
      <c r="DX48" s="103"/>
      <c r="DY48" s="103"/>
      <c r="DZ48" s="103"/>
      <c r="EA48" s="103"/>
      <c r="EB48" s="103"/>
      <c r="EC48" s="103"/>
      <c r="ED48" s="103"/>
      <c r="EE48" s="103"/>
      <c r="EF48" s="103"/>
      <c r="EG48" s="103"/>
      <c r="EH48" s="103"/>
      <c r="EI48" s="103"/>
      <c r="EJ48" s="103"/>
      <c r="EK48" s="103"/>
      <c r="EL48" s="103"/>
      <c r="EM48" s="103"/>
      <c r="EN48" s="103"/>
      <c r="EO48" s="103"/>
      <c r="EP48" s="103"/>
      <c r="EQ48" s="103"/>
      <c r="ER48" s="103"/>
      <c r="ES48" s="103"/>
      <c r="ET48" s="103"/>
      <c r="EU48" s="103"/>
      <c r="EV48" s="103"/>
      <c r="EW48" s="103"/>
      <c r="EX48" s="103"/>
      <c r="EY48" s="103"/>
      <c r="EZ48" s="103"/>
      <c r="FA48" s="103"/>
      <c r="FB48" s="103"/>
      <c r="FC48" s="103"/>
      <c r="FD48" s="103"/>
      <c r="FE48" s="103"/>
      <c r="FF48" s="103"/>
      <c r="FG48" s="103"/>
      <c r="FH48" s="103"/>
      <c r="FI48" s="103"/>
      <c r="FJ48" s="103"/>
      <c r="FK48" s="103"/>
      <c r="FL48" s="103"/>
      <c r="FM48" s="103"/>
      <c r="FN48" s="103"/>
      <c r="FO48" s="103"/>
      <c r="FP48" s="103"/>
      <c r="FQ48" s="103"/>
      <c r="FR48" s="103"/>
      <c r="FS48" s="103"/>
      <c r="FT48" s="103"/>
      <c r="FU48" s="103"/>
      <c r="FV48" s="103"/>
      <c r="FW48" s="103"/>
      <c r="FX48" s="103"/>
      <c r="FY48" s="103"/>
      <c r="FZ48" s="103"/>
      <c r="GA48" s="103"/>
      <c r="GB48" s="103"/>
      <c r="GC48" s="103"/>
      <c r="GD48" s="103"/>
      <c r="GE48" s="103"/>
      <c r="GF48" s="103"/>
      <c r="GG48" s="103"/>
      <c r="GH48" s="103"/>
      <c r="GI48" s="103"/>
      <c r="GJ48" s="103"/>
      <c r="GK48" s="103"/>
      <c r="GL48" s="103"/>
      <c r="GM48" s="103"/>
      <c r="GN48" s="103"/>
      <c r="GO48" s="103"/>
      <c r="GP48" s="103"/>
      <c r="GQ48" s="103"/>
      <c r="GR48" s="103"/>
      <c r="GS48" s="103"/>
      <c r="GT48" s="103"/>
      <c r="GU48" s="103"/>
      <c r="GV48" s="103"/>
      <c r="GW48" s="103"/>
      <c r="GX48" s="103"/>
      <c r="GY48" s="103"/>
      <c r="GZ48" s="103"/>
      <c r="HA48" s="103"/>
      <c r="HB48" s="103"/>
      <c r="HC48" s="103"/>
      <c r="HD48" s="103"/>
      <c r="HE48" s="103"/>
      <c r="HF48" s="103"/>
      <c r="HG48" s="103"/>
      <c r="HH48" s="103"/>
      <c r="HI48" s="103"/>
      <c r="HJ48" s="103"/>
      <c r="HK48" s="103"/>
      <c r="HL48" s="103"/>
      <c r="HM48" s="103"/>
      <c r="HN48" s="103"/>
      <c r="HO48" s="103"/>
      <c r="HP48" s="103"/>
      <c r="HQ48" s="103"/>
      <c r="HR48" s="103"/>
      <c r="HS48" s="103"/>
      <c r="HT48" s="103"/>
      <c r="HU48" s="103"/>
      <c r="HV48" s="103"/>
      <c r="HW48" s="103"/>
      <c r="HX48" s="103"/>
      <c r="HY48" s="103"/>
      <c r="HZ48" s="103"/>
      <c r="IA48" s="103"/>
      <c r="IB48" s="103"/>
      <c r="IC48" s="103"/>
      <c r="ID48" s="103"/>
      <c r="IE48" s="103"/>
      <c r="IF48" s="103"/>
      <c r="IG48" s="103"/>
      <c r="IH48" s="103"/>
      <c r="II48" s="103"/>
      <c r="IJ48" s="103"/>
      <c r="IK48" s="103"/>
      <c r="IL48" s="103"/>
      <c r="IM48" s="103"/>
      <c r="IN48" s="103"/>
      <c r="IO48" s="103"/>
    </row>
    <row r="49" spans="1:249" ht="20.25" customHeight="1" x14ac:dyDescent="0.25">
      <c r="A49" s="306">
        <v>8</v>
      </c>
      <c r="B49" s="1417"/>
      <c r="C49" s="680" t="s">
        <v>268</v>
      </c>
      <c r="D49" s="673"/>
      <c r="E49" s="681"/>
      <c r="F49" s="673">
        <v>10</v>
      </c>
      <c r="G49" s="674">
        <v>10</v>
      </c>
      <c r="H49" s="673" t="s">
        <v>80</v>
      </c>
      <c r="I49" s="673"/>
      <c r="J49" s="661" t="s">
        <v>257</v>
      </c>
      <c r="K49" s="682" t="s">
        <v>261</v>
      </c>
      <c r="L49" s="1242"/>
      <c r="M49" s="247" t="s">
        <v>990</v>
      </c>
      <c r="N49" s="958"/>
      <c r="O49" s="104" t="s">
        <v>945</v>
      </c>
      <c r="P49" s="103" t="s">
        <v>944</v>
      </c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  <c r="BR49" s="103"/>
      <c r="BS49" s="103"/>
      <c r="BT49" s="103"/>
      <c r="BU49" s="103"/>
      <c r="BV49" s="103"/>
      <c r="BW49" s="103"/>
      <c r="BX49" s="103"/>
      <c r="BY49" s="103"/>
      <c r="BZ49" s="103"/>
      <c r="CA49" s="103"/>
      <c r="CB49" s="103"/>
      <c r="CC49" s="103"/>
      <c r="CD49" s="103"/>
      <c r="CE49" s="103"/>
      <c r="CF49" s="103"/>
      <c r="CG49" s="103"/>
      <c r="CH49" s="103"/>
      <c r="CI49" s="103"/>
      <c r="CJ49" s="103"/>
      <c r="CK49" s="103"/>
      <c r="CL49" s="103"/>
      <c r="CM49" s="103"/>
      <c r="CN49" s="103"/>
      <c r="CO49" s="103"/>
      <c r="CP49" s="103"/>
      <c r="CQ49" s="103"/>
      <c r="CR49" s="103"/>
      <c r="CS49" s="103"/>
      <c r="CT49" s="103"/>
      <c r="CU49" s="103"/>
      <c r="CV49" s="103"/>
      <c r="CW49" s="103"/>
      <c r="CX49" s="103"/>
      <c r="CY49" s="103"/>
      <c r="CZ49" s="103"/>
      <c r="DA49" s="103"/>
      <c r="DB49" s="103"/>
      <c r="DC49" s="103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  <c r="DQ49" s="103"/>
      <c r="DR49" s="103"/>
      <c r="DS49" s="103"/>
      <c r="DT49" s="103"/>
      <c r="DU49" s="103"/>
      <c r="DV49" s="103"/>
      <c r="DW49" s="103"/>
      <c r="DX49" s="103"/>
      <c r="DY49" s="103"/>
      <c r="DZ49" s="103"/>
      <c r="EA49" s="103"/>
      <c r="EB49" s="103"/>
      <c r="EC49" s="103"/>
      <c r="ED49" s="103"/>
      <c r="EE49" s="103"/>
      <c r="EF49" s="103"/>
      <c r="EG49" s="103"/>
      <c r="EH49" s="103"/>
      <c r="EI49" s="103"/>
      <c r="EJ49" s="103"/>
      <c r="EK49" s="103"/>
      <c r="EL49" s="103"/>
      <c r="EM49" s="103"/>
      <c r="EN49" s="103"/>
      <c r="EO49" s="103"/>
      <c r="EP49" s="103"/>
      <c r="EQ49" s="103"/>
      <c r="ER49" s="103"/>
      <c r="ES49" s="103"/>
      <c r="ET49" s="103"/>
      <c r="EU49" s="103"/>
      <c r="EV49" s="103"/>
      <c r="EW49" s="103"/>
      <c r="EX49" s="103"/>
      <c r="EY49" s="103"/>
      <c r="EZ49" s="103"/>
      <c r="FA49" s="103"/>
      <c r="FB49" s="103"/>
      <c r="FC49" s="103"/>
      <c r="FD49" s="103"/>
      <c r="FE49" s="103"/>
      <c r="FF49" s="103"/>
      <c r="FG49" s="103"/>
      <c r="FH49" s="103"/>
      <c r="FI49" s="103"/>
      <c r="FJ49" s="103"/>
      <c r="FK49" s="103"/>
      <c r="FL49" s="103"/>
      <c r="FM49" s="103"/>
      <c r="FN49" s="103"/>
      <c r="FO49" s="103"/>
      <c r="FP49" s="103"/>
      <c r="FQ49" s="103"/>
      <c r="FR49" s="103"/>
      <c r="FS49" s="103"/>
      <c r="FT49" s="103"/>
      <c r="FU49" s="103"/>
      <c r="FV49" s="103"/>
      <c r="FW49" s="103"/>
      <c r="FX49" s="103"/>
      <c r="FY49" s="103"/>
      <c r="FZ49" s="103"/>
      <c r="GA49" s="103"/>
      <c r="GB49" s="103"/>
      <c r="GC49" s="103"/>
      <c r="GD49" s="103"/>
      <c r="GE49" s="103"/>
      <c r="GF49" s="103"/>
      <c r="GG49" s="103"/>
      <c r="GH49" s="103"/>
      <c r="GI49" s="103"/>
      <c r="GJ49" s="103"/>
      <c r="GK49" s="103"/>
      <c r="GL49" s="103"/>
      <c r="GM49" s="103"/>
      <c r="GN49" s="103"/>
      <c r="GO49" s="103"/>
      <c r="GP49" s="103"/>
      <c r="GQ49" s="103"/>
      <c r="GR49" s="103"/>
      <c r="GS49" s="103"/>
      <c r="GT49" s="103"/>
      <c r="GU49" s="103"/>
      <c r="GV49" s="103"/>
      <c r="GW49" s="103"/>
      <c r="GX49" s="103"/>
      <c r="GY49" s="103"/>
      <c r="GZ49" s="103"/>
      <c r="HA49" s="103"/>
      <c r="HB49" s="103"/>
      <c r="HC49" s="103"/>
      <c r="HD49" s="103"/>
      <c r="HE49" s="103"/>
      <c r="HF49" s="103"/>
      <c r="HG49" s="103"/>
      <c r="HH49" s="103"/>
      <c r="HI49" s="103"/>
      <c r="HJ49" s="103"/>
      <c r="HK49" s="103"/>
      <c r="HL49" s="103"/>
      <c r="HM49" s="103"/>
      <c r="HN49" s="103"/>
      <c r="HO49" s="103"/>
      <c r="HP49" s="103"/>
      <c r="HQ49" s="103"/>
      <c r="HR49" s="103"/>
      <c r="HS49" s="103"/>
      <c r="HT49" s="103"/>
      <c r="HU49" s="103"/>
      <c r="HV49" s="103"/>
      <c r="HW49" s="103"/>
      <c r="HX49" s="103"/>
      <c r="HY49" s="103"/>
      <c r="HZ49" s="103"/>
      <c r="IA49" s="103"/>
      <c r="IB49" s="103"/>
      <c r="IC49" s="103"/>
      <c r="ID49" s="103"/>
      <c r="IE49" s="103"/>
      <c r="IF49" s="103"/>
      <c r="IG49" s="103"/>
      <c r="IH49" s="103"/>
      <c r="II49" s="103"/>
      <c r="IJ49" s="103"/>
      <c r="IK49" s="103"/>
      <c r="IL49" s="103"/>
      <c r="IM49" s="103"/>
      <c r="IN49" s="103"/>
      <c r="IO49" s="103"/>
    </row>
    <row r="50" spans="1:249" ht="31.5" x14ac:dyDescent="0.25">
      <c r="A50" s="306">
        <v>9</v>
      </c>
      <c r="B50" s="1417"/>
      <c r="C50" s="680" t="s">
        <v>269</v>
      </c>
      <c r="D50" s="673"/>
      <c r="E50" s="681"/>
      <c r="F50" s="673">
        <v>10</v>
      </c>
      <c r="G50" s="674">
        <v>10</v>
      </c>
      <c r="H50" s="673" t="s">
        <v>80</v>
      </c>
      <c r="I50" s="673"/>
      <c r="J50" s="661" t="s">
        <v>257</v>
      </c>
      <c r="K50" s="682" t="s">
        <v>261</v>
      </c>
      <c r="L50" s="1242"/>
      <c r="M50" s="247" t="s">
        <v>991</v>
      </c>
      <c r="N50" s="958"/>
      <c r="O50" s="104" t="s">
        <v>945</v>
      </c>
      <c r="P50" s="103" t="s">
        <v>944</v>
      </c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3"/>
      <c r="BQ50" s="103"/>
      <c r="BR50" s="103"/>
      <c r="BS50" s="103"/>
      <c r="BT50" s="103"/>
      <c r="BU50" s="103"/>
      <c r="BV50" s="103"/>
      <c r="BW50" s="103"/>
      <c r="BX50" s="103"/>
      <c r="BY50" s="103"/>
      <c r="BZ50" s="103"/>
      <c r="CA50" s="103"/>
      <c r="CB50" s="103"/>
      <c r="CC50" s="103"/>
      <c r="CD50" s="103"/>
      <c r="CE50" s="103"/>
      <c r="CF50" s="103"/>
      <c r="CG50" s="103"/>
      <c r="CH50" s="103"/>
      <c r="CI50" s="103"/>
      <c r="CJ50" s="103"/>
      <c r="CK50" s="103"/>
      <c r="CL50" s="103"/>
      <c r="CM50" s="103"/>
      <c r="CN50" s="103"/>
      <c r="CO50" s="103"/>
      <c r="CP50" s="103"/>
      <c r="CQ50" s="103"/>
      <c r="CR50" s="103"/>
      <c r="CS50" s="103"/>
      <c r="CT50" s="103"/>
      <c r="CU50" s="103"/>
      <c r="CV50" s="103"/>
      <c r="CW50" s="103"/>
      <c r="CX50" s="103"/>
      <c r="CY50" s="103"/>
      <c r="CZ50" s="103"/>
      <c r="DA50" s="103"/>
      <c r="DB50" s="103"/>
      <c r="DC50" s="103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  <c r="DQ50" s="103"/>
      <c r="DR50" s="103"/>
      <c r="DS50" s="103"/>
      <c r="DT50" s="103"/>
      <c r="DU50" s="103"/>
      <c r="DV50" s="103"/>
      <c r="DW50" s="103"/>
      <c r="DX50" s="103"/>
      <c r="DY50" s="103"/>
      <c r="DZ50" s="103"/>
      <c r="EA50" s="103"/>
      <c r="EB50" s="103"/>
      <c r="EC50" s="103"/>
      <c r="ED50" s="103"/>
      <c r="EE50" s="103"/>
      <c r="EF50" s="103"/>
      <c r="EG50" s="103"/>
      <c r="EH50" s="103"/>
      <c r="EI50" s="103"/>
      <c r="EJ50" s="103"/>
      <c r="EK50" s="103"/>
      <c r="EL50" s="103"/>
      <c r="EM50" s="103"/>
      <c r="EN50" s="103"/>
      <c r="EO50" s="103"/>
      <c r="EP50" s="103"/>
      <c r="EQ50" s="103"/>
      <c r="ER50" s="103"/>
      <c r="ES50" s="103"/>
      <c r="ET50" s="103"/>
      <c r="EU50" s="103"/>
      <c r="EV50" s="103"/>
      <c r="EW50" s="103"/>
      <c r="EX50" s="103"/>
      <c r="EY50" s="103"/>
      <c r="EZ50" s="103"/>
      <c r="FA50" s="103"/>
      <c r="FB50" s="103"/>
      <c r="FC50" s="103"/>
      <c r="FD50" s="103"/>
      <c r="FE50" s="103"/>
      <c r="FF50" s="103"/>
      <c r="FG50" s="103"/>
      <c r="FH50" s="103"/>
      <c r="FI50" s="103"/>
      <c r="FJ50" s="103"/>
      <c r="FK50" s="103"/>
      <c r="FL50" s="103"/>
      <c r="FM50" s="103"/>
      <c r="FN50" s="103"/>
      <c r="FO50" s="103"/>
      <c r="FP50" s="103"/>
      <c r="FQ50" s="103"/>
      <c r="FR50" s="103"/>
      <c r="FS50" s="103"/>
      <c r="FT50" s="103"/>
      <c r="FU50" s="103"/>
      <c r="FV50" s="103"/>
      <c r="FW50" s="103"/>
      <c r="FX50" s="103"/>
      <c r="FY50" s="103"/>
      <c r="FZ50" s="103"/>
      <c r="GA50" s="103"/>
      <c r="GB50" s="103"/>
      <c r="GC50" s="103"/>
      <c r="GD50" s="103"/>
      <c r="GE50" s="103"/>
      <c r="GF50" s="103"/>
      <c r="GG50" s="103"/>
      <c r="GH50" s="103"/>
      <c r="GI50" s="103"/>
      <c r="GJ50" s="103"/>
      <c r="GK50" s="103"/>
      <c r="GL50" s="103"/>
      <c r="GM50" s="103"/>
      <c r="GN50" s="103"/>
      <c r="GO50" s="103"/>
      <c r="GP50" s="103"/>
      <c r="GQ50" s="103"/>
      <c r="GR50" s="103"/>
      <c r="GS50" s="103"/>
      <c r="GT50" s="103"/>
      <c r="GU50" s="103"/>
      <c r="GV50" s="103"/>
      <c r="GW50" s="103"/>
      <c r="GX50" s="103"/>
      <c r="GY50" s="103"/>
      <c r="GZ50" s="103"/>
      <c r="HA50" s="103"/>
      <c r="HB50" s="103"/>
      <c r="HC50" s="103"/>
      <c r="HD50" s="103"/>
      <c r="HE50" s="103"/>
      <c r="HF50" s="103"/>
      <c r="HG50" s="103"/>
      <c r="HH50" s="103"/>
      <c r="HI50" s="103"/>
      <c r="HJ50" s="103"/>
      <c r="HK50" s="103"/>
      <c r="HL50" s="103"/>
      <c r="HM50" s="103"/>
      <c r="HN50" s="103"/>
      <c r="HO50" s="103"/>
      <c r="HP50" s="103"/>
      <c r="HQ50" s="103"/>
      <c r="HR50" s="103"/>
      <c r="HS50" s="103"/>
      <c r="HT50" s="103"/>
      <c r="HU50" s="103"/>
      <c r="HV50" s="103"/>
      <c r="HW50" s="103"/>
      <c r="HX50" s="103"/>
      <c r="HY50" s="103"/>
      <c r="HZ50" s="103"/>
      <c r="IA50" s="103"/>
      <c r="IB50" s="103"/>
      <c r="IC50" s="103"/>
      <c r="ID50" s="103"/>
      <c r="IE50" s="103"/>
      <c r="IF50" s="103"/>
      <c r="IG50" s="103"/>
      <c r="IH50" s="103"/>
      <c r="II50" s="103"/>
      <c r="IJ50" s="103"/>
      <c r="IK50" s="103"/>
      <c r="IL50" s="103"/>
      <c r="IM50" s="103"/>
      <c r="IN50" s="103"/>
      <c r="IO50" s="103"/>
    </row>
    <row r="51" spans="1:249" ht="47.25" x14ac:dyDescent="0.25">
      <c r="A51" s="306">
        <v>10</v>
      </c>
      <c r="B51" s="1417"/>
      <c r="C51" s="680" t="s">
        <v>744</v>
      </c>
      <c r="D51" s="673"/>
      <c r="E51" s="681"/>
      <c r="F51" s="673">
        <v>88</v>
      </c>
      <c r="G51" s="674">
        <v>88</v>
      </c>
      <c r="H51" s="673" t="s">
        <v>80</v>
      </c>
      <c r="I51" s="673"/>
      <c r="J51" s="661" t="s">
        <v>257</v>
      </c>
      <c r="K51" s="618" t="s">
        <v>261</v>
      </c>
      <c r="L51" s="1242"/>
      <c r="M51" s="247" t="s">
        <v>994</v>
      </c>
      <c r="N51" s="958"/>
      <c r="O51" s="104" t="s">
        <v>945</v>
      </c>
      <c r="P51" s="103" t="s">
        <v>944</v>
      </c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/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/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  <c r="DQ51" s="103"/>
      <c r="DR51" s="103"/>
      <c r="DS51" s="103"/>
      <c r="DT51" s="103"/>
      <c r="DU51" s="103"/>
      <c r="DV51" s="103"/>
      <c r="DW51" s="103"/>
      <c r="DX51" s="103"/>
      <c r="DY51" s="103"/>
      <c r="DZ51" s="103"/>
      <c r="EA51" s="103"/>
      <c r="EB51" s="103"/>
      <c r="EC51" s="103"/>
      <c r="ED51" s="103"/>
      <c r="EE51" s="103"/>
      <c r="EF51" s="103"/>
      <c r="EG51" s="103"/>
      <c r="EH51" s="103"/>
      <c r="EI51" s="103"/>
      <c r="EJ51" s="103"/>
      <c r="EK51" s="103"/>
      <c r="EL51" s="103"/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/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/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/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/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03"/>
      <c r="ID51" s="103"/>
      <c r="IE51" s="103"/>
      <c r="IF51" s="103"/>
      <c r="IG51" s="103"/>
      <c r="IH51" s="103"/>
      <c r="II51" s="103"/>
      <c r="IJ51" s="103"/>
      <c r="IK51" s="103"/>
      <c r="IL51" s="103"/>
      <c r="IM51" s="103"/>
      <c r="IN51" s="103"/>
      <c r="IO51" s="103"/>
    </row>
    <row r="52" spans="1:249" ht="31.5" x14ac:dyDescent="0.25">
      <c r="A52" s="306">
        <v>11</v>
      </c>
      <c r="B52" s="1417"/>
      <c r="C52" s="801" t="s">
        <v>250</v>
      </c>
      <c r="D52" s="1211"/>
      <c r="E52" s="702"/>
      <c r="F52" s="1211">
        <v>5</v>
      </c>
      <c r="G52" s="696">
        <v>5</v>
      </c>
      <c r="H52" s="1211" t="s">
        <v>971</v>
      </c>
      <c r="I52" s="803"/>
      <c r="J52" s="1230" t="s">
        <v>256</v>
      </c>
      <c r="K52" s="147" t="s">
        <v>261</v>
      </c>
      <c r="L52" s="1242"/>
      <c r="M52" s="247" t="s">
        <v>1050</v>
      </c>
      <c r="N52" s="957"/>
      <c r="O52" s="104" t="s">
        <v>945</v>
      </c>
      <c r="P52" s="103" t="s">
        <v>944</v>
      </c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O52" s="103"/>
      <c r="BP52" s="103"/>
      <c r="BQ52" s="103"/>
      <c r="BR52" s="103"/>
      <c r="BS52" s="103"/>
      <c r="BT52" s="103"/>
      <c r="BU52" s="103"/>
      <c r="BV52" s="103"/>
      <c r="BW52" s="103"/>
      <c r="BX52" s="103"/>
      <c r="BY52" s="103"/>
      <c r="BZ52" s="103"/>
      <c r="CA52" s="103"/>
      <c r="CB52" s="103"/>
      <c r="CC52" s="103"/>
      <c r="CD52" s="103"/>
      <c r="CE52" s="103"/>
      <c r="CF52" s="103"/>
      <c r="CG52" s="103"/>
      <c r="CH52" s="103"/>
      <c r="CI52" s="103"/>
      <c r="CJ52" s="103"/>
      <c r="CK52" s="103"/>
      <c r="CL52" s="103"/>
      <c r="CM52" s="103"/>
      <c r="CN52" s="103"/>
      <c r="CO52" s="103"/>
      <c r="CP52" s="103"/>
      <c r="CQ52" s="103"/>
      <c r="CR52" s="103"/>
      <c r="CS52" s="103"/>
      <c r="CT52" s="103"/>
      <c r="CU52" s="103"/>
      <c r="CV52" s="103"/>
      <c r="CW52" s="103"/>
      <c r="CX52" s="103"/>
      <c r="CY52" s="103"/>
      <c r="CZ52" s="103"/>
      <c r="DA52" s="103"/>
      <c r="DB52" s="103"/>
      <c r="DC52" s="103"/>
      <c r="DD52" s="103"/>
      <c r="DE52" s="103"/>
      <c r="DF52" s="103"/>
      <c r="DG52" s="103"/>
      <c r="DH52" s="103"/>
      <c r="DI52" s="103"/>
      <c r="DJ52" s="103"/>
      <c r="DK52" s="103"/>
      <c r="DL52" s="103"/>
      <c r="DM52" s="103"/>
      <c r="DN52" s="103"/>
      <c r="DO52" s="103"/>
      <c r="DP52" s="103"/>
      <c r="DQ52" s="103"/>
      <c r="DR52" s="103"/>
      <c r="DS52" s="103"/>
      <c r="DT52" s="103"/>
      <c r="DU52" s="103"/>
      <c r="DV52" s="103"/>
      <c r="DW52" s="103"/>
      <c r="DX52" s="103"/>
      <c r="DY52" s="103"/>
      <c r="DZ52" s="103"/>
      <c r="EA52" s="103"/>
      <c r="EB52" s="103"/>
      <c r="EC52" s="103"/>
      <c r="ED52" s="103"/>
      <c r="EE52" s="103"/>
      <c r="EF52" s="103"/>
      <c r="EG52" s="103"/>
      <c r="EH52" s="103"/>
      <c r="EI52" s="103"/>
      <c r="EJ52" s="103"/>
      <c r="EK52" s="103"/>
      <c r="EL52" s="103"/>
      <c r="EM52" s="103"/>
      <c r="EN52" s="103"/>
      <c r="EO52" s="103"/>
      <c r="EP52" s="103"/>
      <c r="EQ52" s="103"/>
      <c r="ER52" s="103"/>
      <c r="ES52" s="103"/>
      <c r="ET52" s="103"/>
      <c r="EU52" s="103"/>
      <c r="EV52" s="103"/>
      <c r="EW52" s="103"/>
      <c r="EX52" s="103"/>
      <c r="EY52" s="103"/>
      <c r="EZ52" s="103"/>
      <c r="FA52" s="103"/>
      <c r="FB52" s="103"/>
      <c r="FC52" s="103"/>
      <c r="FD52" s="103"/>
      <c r="FE52" s="103"/>
      <c r="FF52" s="103"/>
      <c r="FG52" s="103"/>
      <c r="FH52" s="103"/>
      <c r="FI52" s="103"/>
      <c r="FJ52" s="103"/>
      <c r="FK52" s="103"/>
      <c r="FL52" s="103"/>
      <c r="FM52" s="103"/>
      <c r="FN52" s="103"/>
      <c r="FO52" s="103"/>
      <c r="FP52" s="103"/>
      <c r="FQ52" s="103"/>
      <c r="FR52" s="103"/>
      <c r="FS52" s="103"/>
      <c r="FT52" s="103"/>
      <c r="FU52" s="103"/>
      <c r="FV52" s="103"/>
      <c r="FW52" s="103"/>
      <c r="FX52" s="103"/>
      <c r="FY52" s="103"/>
      <c r="FZ52" s="103"/>
      <c r="GA52" s="103"/>
      <c r="GB52" s="103"/>
      <c r="GC52" s="103"/>
      <c r="GD52" s="103"/>
      <c r="GE52" s="103"/>
      <c r="GF52" s="103"/>
      <c r="GG52" s="103"/>
      <c r="GH52" s="103"/>
      <c r="GI52" s="103"/>
      <c r="GJ52" s="103"/>
      <c r="GK52" s="103"/>
      <c r="GL52" s="103"/>
      <c r="GM52" s="103"/>
      <c r="GN52" s="103"/>
      <c r="GO52" s="103"/>
      <c r="GP52" s="103"/>
      <c r="GQ52" s="103"/>
      <c r="GR52" s="103"/>
      <c r="GS52" s="103"/>
      <c r="GT52" s="103"/>
      <c r="GU52" s="103"/>
      <c r="GV52" s="103"/>
      <c r="GW52" s="103"/>
      <c r="GX52" s="103"/>
      <c r="GY52" s="103"/>
      <c r="GZ52" s="103"/>
      <c r="HA52" s="103"/>
      <c r="HB52" s="103"/>
      <c r="HC52" s="103"/>
      <c r="HD52" s="103"/>
      <c r="HE52" s="103"/>
      <c r="HF52" s="103"/>
      <c r="HG52" s="103"/>
      <c r="HH52" s="103"/>
      <c r="HI52" s="103"/>
      <c r="HJ52" s="103"/>
      <c r="HK52" s="103"/>
      <c r="HL52" s="103"/>
      <c r="HM52" s="103"/>
      <c r="HN52" s="103"/>
      <c r="HO52" s="103"/>
      <c r="HP52" s="103"/>
      <c r="HQ52" s="103"/>
      <c r="HR52" s="103"/>
      <c r="HS52" s="103"/>
      <c r="HT52" s="103"/>
      <c r="HU52" s="103"/>
      <c r="HV52" s="103"/>
      <c r="HW52" s="103"/>
      <c r="HX52" s="103"/>
      <c r="HY52" s="103"/>
      <c r="HZ52" s="103"/>
      <c r="IA52" s="103"/>
      <c r="IB52" s="103"/>
      <c r="IC52" s="103"/>
      <c r="ID52" s="103"/>
      <c r="IE52" s="103"/>
      <c r="IF52" s="103"/>
      <c r="IG52" s="103"/>
      <c r="IH52" s="103"/>
      <c r="II52" s="103"/>
      <c r="IJ52" s="103"/>
      <c r="IK52" s="103"/>
      <c r="IL52" s="103"/>
      <c r="IM52" s="103"/>
      <c r="IN52" s="103"/>
      <c r="IO52" s="103"/>
    </row>
    <row r="53" spans="1:249" ht="31.5" x14ac:dyDescent="0.25">
      <c r="A53" s="306">
        <v>12</v>
      </c>
      <c r="B53" s="1417"/>
      <c r="C53" s="801" t="s">
        <v>236</v>
      </c>
      <c r="D53" s="1211"/>
      <c r="E53" s="1211"/>
      <c r="F53" s="1211">
        <v>10</v>
      </c>
      <c r="G53" s="696">
        <v>10</v>
      </c>
      <c r="H53" s="1211" t="s">
        <v>971</v>
      </c>
      <c r="I53" s="803"/>
      <c r="J53" s="1230" t="s">
        <v>257</v>
      </c>
      <c r="K53" s="147" t="s">
        <v>261</v>
      </c>
      <c r="L53" s="1242"/>
      <c r="M53" s="247" t="s">
        <v>1050</v>
      </c>
      <c r="N53" s="957"/>
      <c r="O53" s="104" t="s">
        <v>945</v>
      </c>
      <c r="P53" s="103" t="s">
        <v>944</v>
      </c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3"/>
      <c r="BJ53" s="103"/>
      <c r="BK53" s="103"/>
      <c r="BL53" s="103"/>
      <c r="BM53" s="103"/>
      <c r="BN53" s="103"/>
      <c r="BO53" s="103"/>
      <c r="BP53" s="103"/>
      <c r="BQ53" s="103"/>
      <c r="BR53" s="103"/>
      <c r="BS53" s="103"/>
      <c r="BT53" s="103"/>
      <c r="BU53" s="103"/>
      <c r="BV53" s="103"/>
      <c r="BW53" s="103"/>
      <c r="BX53" s="103"/>
      <c r="BY53" s="103"/>
      <c r="BZ53" s="103"/>
      <c r="CA53" s="103"/>
      <c r="CB53" s="103"/>
      <c r="CC53" s="103"/>
      <c r="CD53" s="103"/>
      <c r="CE53" s="103"/>
      <c r="CF53" s="103"/>
      <c r="CG53" s="103"/>
      <c r="CH53" s="103"/>
      <c r="CI53" s="103"/>
      <c r="CJ53" s="103"/>
      <c r="CK53" s="103"/>
      <c r="CL53" s="103"/>
      <c r="CM53" s="103"/>
      <c r="CN53" s="103"/>
      <c r="CO53" s="103"/>
      <c r="CP53" s="103"/>
      <c r="CQ53" s="103"/>
      <c r="CR53" s="103"/>
      <c r="CS53" s="103"/>
      <c r="CT53" s="103"/>
      <c r="CU53" s="103"/>
      <c r="CV53" s="103"/>
      <c r="CW53" s="103"/>
      <c r="CX53" s="103"/>
      <c r="CY53" s="103"/>
      <c r="CZ53" s="103"/>
      <c r="DA53" s="103"/>
      <c r="DB53" s="103"/>
      <c r="DC53" s="103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  <c r="DQ53" s="103"/>
      <c r="DR53" s="103"/>
      <c r="DS53" s="103"/>
      <c r="DT53" s="103"/>
      <c r="DU53" s="103"/>
      <c r="DV53" s="103"/>
      <c r="DW53" s="103"/>
      <c r="DX53" s="103"/>
      <c r="DY53" s="103"/>
      <c r="DZ53" s="103"/>
      <c r="EA53" s="103"/>
      <c r="EB53" s="103"/>
      <c r="EC53" s="103"/>
      <c r="ED53" s="103"/>
      <c r="EE53" s="103"/>
      <c r="EF53" s="103"/>
      <c r="EG53" s="103"/>
      <c r="EH53" s="103"/>
      <c r="EI53" s="103"/>
      <c r="EJ53" s="103"/>
      <c r="EK53" s="103"/>
      <c r="EL53" s="103"/>
      <c r="EM53" s="103"/>
      <c r="EN53" s="103"/>
      <c r="EO53" s="103"/>
      <c r="EP53" s="103"/>
      <c r="EQ53" s="103"/>
      <c r="ER53" s="103"/>
      <c r="ES53" s="103"/>
      <c r="ET53" s="103"/>
      <c r="EU53" s="103"/>
      <c r="EV53" s="103"/>
      <c r="EW53" s="103"/>
      <c r="EX53" s="103"/>
      <c r="EY53" s="103"/>
      <c r="EZ53" s="103"/>
      <c r="FA53" s="103"/>
      <c r="FB53" s="103"/>
      <c r="FC53" s="103"/>
      <c r="FD53" s="103"/>
      <c r="FE53" s="103"/>
      <c r="FF53" s="103"/>
      <c r="FG53" s="103"/>
      <c r="FH53" s="103"/>
      <c r="FI53" s="103"/>
      <c r="FJ53" s="103"/>
      <c r="FK53" s="103"/>
      <c r="FL53" s="103"/>
      <c r="FM53" s="103"/>
      <c r="FN53" s="103"/>
      <c r="FO53" s="103"/>
      <c r="FP53" s="103"/>
      <c r="FQ53" s="103"/>
      <c r="FR53" s="103"/>
      <c r="FS53" s="103"/>
      <c r="FT53" s="103"/>
      <c r="FU53" s="103"/>
      <c r="FV53" s="103"/>
      <c r="FW53" s="103"/>
      <c r="FX53" s="103"/>
      <c r="FY53" s="103"/>
      <c r="FZ53" s="103"/>
      <c r="GA53" s="103"/>
      <c r="GB53" s="103"/>
      <c r="GC53" s="103"/>
      <c r="GD53" s="103"/>
      <c r="GE53" s="103"/>
      <c r="GF53" s="103"/>
      <c r="GG53" s="103"/>
      <c r="GH53" s="103"/>
      <c r="GI53" s="103"/>
      <c r="GJ53" s="103"/>
      <c r="GK53" s="103"/>
      <c r="GL53" s="103"/>
      <c r="GM53" s="103"/>
      <c r="GN53" s="103"/>
      <c r="GO53" s="103"/>
      <c r="GP53" s="103"/>
      <c r="GQ53" s="103"/>
      <c r="GR53" s="103"/>
      <c r="GS53" s="103"/>
      <c r="GT53" s="103"/>
      <c r="GU53" s="103"/>
      <c r="GV53" s="103"/>
      <c r="GW53" s="103"/>
      <c r="GX53" s="103"/>
      <c r="GY53" s="103"/>
      <c r="GZ53" s="103"/>
      <c r="HA53" s="103"/>
      <c r="HB53" s="103"/>
      <c r="HC53" s="103"/>
      <c r="HD53" s="103"/>
      <c r="HE53" s="103"/>
      <c r="HF53" s="103"/>
      <c r="HG53" s="103"/>
      <c r="HH53" s="103"/>
      <c r="HI53" s="103"/>
      <c r="HJ53" s="103"/>
      <c r="HK53" s="103"/>
      <c r="HL53" s="103"/>
      <c r="HM53" s="103"/>
      <c r="HN53" s="103"/>
      <c r="HO53" s="103"/>
      <c r="HP53" s="103"/>
      <c r="HQ53" s="103"/>
      <c r="HR53" s="103"/>
      <c r="HS53" s="103"/>
      <c r="HT53" s="103"/>
      <c r="HU53" s="103"/>
      <c r="HV53" s="103"/>
      <c r="HW53" s="103"/>
      <c r="HX53" s="103"/>
      <c r="HY53" s="103"/>
      <c r="HZ53" s="103"/>
      <c r="IA53" s="103"/>
      <c r="IB53" s="103"/>
      <c r="IC53" s="103"/>
      <c r="ID53" s="103"/>
      <c r="IE53" s="103"/>
      <c r="IF53" s="103"/>
      <c r="IG53" s="103"/>
      <c r="IH53" s="103"/>
      <c r="II53" s="103"/>
      <c r="IJ53" s="103"/>
      <c r="IK53" s="103"/>
      <c r="IL53" s="103"/>
      <c r="IM53" s="103"/>
      <c r="IN53" s="103"/>
      <c r="IO53" s="103"/>
    </row>
    <row r="54" spans="1:249" ht="31.5" x14ac:dyDescent="0.25">
      <c r="A54" s="306">
        <v>13</v>
      </c>
      <c r="B54" s="1417"/>
      <c r="C54" s="680" t="s">
        <v>270</v>
      </c>
      <c r="D54" s="673"/>
      <c r="E54" s="673"/>
      <c r="F54" s="673">
        <v>5</v>
      </c>
      <c r="G54" s="674">
        <v>5</v>
      </c>
      <c r="H54" s="673" t="s">
        <v>80</v>
      </c>
      <c r="I54" s="673"/>
      <c r="J54" s="661" t="s">
        <v>257</v>
      </c>
      <c r="K54" s="682" t="s">
        <v>261</v>
      </c>
      <c r="L54" s="1242"/>
      <c r="M54" s="247" t="s">
        <v>995</v>
      </c>
      <c r="N54" s="958"/>
      <c r="O54" s="104" t="s">
        <v>945</v>
      </c>
      <c r="P54" s="103" t="s">
        <v>944</v>
      </c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3"/>
      <c r="BP54" s="103"/>
      <c r="BQ54" s="103"/>
      <c r="BR54" s="103"/>
      <c r="BS54" s="103"/>
      <c r="BT54" s="103"/>
      <c r="BU54" s="103"/>
      <c r="BV54" s="103"/>
      <c r="BW54" s="103"/>
      <c r="BX54" s="103"/>
      <c r="BY54" s="103"/>
      <c r="BZ54" s="103"/>
      <c r="CA54" s="103"/>
      <c r="CB54" s="103"/>
      <c r="CC54" s="103"/>
      <c r="CD54" s="103"/>
      <c r="CE54" s="103"/>
      <c r="CF54" s="103"/>
      <c r="CG54" s="103"/>
      <c r="CH54" s="103"/>
      <c r="CI54" s="103"/>
      <c r="CJ54" s="103"/>
      <c r="CK54" s="103"/>
      <c r="CL54" s="103"/>
      <c r="CM54" s="103"/>
      <c r="CN54" s="103"/>
      <c r="CO54" s="103"/>
      <c r="CP54" s="103"/>
      <c r="CQ54" s="103"/>
      <c r="CR54" s="103"/>
      <c r="CS54" s="103"/>
      <c r="CT54" s="103"/>
      <c r="CU54" s="103"/>
      <c r="CV54" s="103"/>
      <c r="CW54" s="103"/>
      <c r="CX54" s="103"/>
      <c r="CY54" s="103"/>
      <c r="CZ54" s="103"/>
      <c r="DA54" s="103"/>
      <c r="DB54" s="103"/>
      <c r="DC54" s="103"/>
      <c r="DD54" s="103"/>
      <c r="DE54" s="103"/>
      <c r="DF54" s="103"/>
      <c r="DG54" s="103"/>
      <c r="DH54" s="103"/>
      <c r="DI54" s="103"/>
      <c r="DJ54" s="103"/>
      <c r="DK54" s="103"/>
      <c r="DL54" s="103"/>
      <c r="DM54" s="103"/>
      <c r="DN54" s="103"/>
      <c r="DO54" s="103"/>
      <c r="DP54" s="103"/>
      <c r="DQ54" s="103"/>
      <c r="DR54" s="103"/>
      <c r="DS54" s="103"/>
      <c r="DT54" s="103"/>
      <c r="DU54" s="103"/>
      <c r="DV54" s="103"/>
      <c r="DW54" s="103"/>
      <c r="DX54" s="103"/>
      <c r="DY54" s="103"/>
      <c r="DZ54" s="103"/>
      <c r="EA54" s="103"/>
      <c r="EB54" s="103"/>
      <c r="EC54" s="103"/>
      <c r="ED54" s="103"/>
      <c r="EE54" s="103"/>
      <c r="EF54" s="103"/>
      <c r="EG54" s="103"/>
      <c r="EH54" s="103"/>
      <c r="EI54" s="103"/>
      <c r="EJ54" s="103"/>
      <c r="EK54" s="103"/>
      <c r="EL54" s="103"/>
      <c r="EM54" s="103"/>
      <c r="EN54" s="103"/>
      <c r="EO54" s="103"/>
      <c r="EP54" s="103"/>
      <c r="EQ54" s="103"/>
      <c r="ER54" s="103"/>
      <c r="ES54" s="103"/>
      <c r="ET54" s="103"/>
      <c r="EU54" s="103"/>
      <c r="EV54" s="103"/>
      <c r="EW54" s="103"/>
      <c r="EX54" s="103"/>
      <c r="EY54" s="103"/>
      <c r="EZ54" s="103"/>
      <c r="FA54" s="103"/>
      <c r="FB54" s="103"/>
      <c r="FC54" s="103"/>
      <c r="FD54" s="103"/>
      <c r="FE54" s="103"/>
      <c r="FF54" s="103"/>
      <c r="FG54" s="103"/>
      <c r="FH54" s="103"/>
      <c r="FI54" s="103"/>
      <c r="FJ54" s="103"/>
      <c r="FK54" s="103"/>
      <c r="FL54" s="103"/>
      <c r="FM54" s="103"/>
      <c r="FN54" s="103"/>
      <c r="FO54" s="103"/>
      <c r="FP54" s="103"/>
      <c r="FQ54" s="103"/>
      <c r="FR54" s="103"/>
      <c r="FS54" s="103"/>
      <c r="FT54" s="103"/>
      <c r="FU54" s="103"/>
      <c r="FV54" s="103"/>
      <c r="FW54" s="103"/>
      <c r="FX54" s="103"/>
      <c r="FY54" s="103"/>
      <c r="FZ54" s="103"/>
      <c r="GA54" s="103"/>
      <c r="GB54" s="103"/>
      <c r="GC54" s="103"/>
      <c r="GD54" s="103"/>
      <c r="GE54" s="103"/>
      <c r="GF54" s="103"/>
      <c r="GG54" s="103"/>
      <c r="GH54" s="103"/>
      <c r="GI54" s="103"/>
      <c r="GJ54" s="103"/>
      <c r="GK54" s="103"/>
      <c r="GL54" s="103"/>
      <c r="GM54" s="103"/>
      <c r="GN54" s="103"/>
      <c r="GO54" s="103"/>
      <c r="GP54" s="103"/>
      <c r="GQ54" s="103"/>
      <c r="GR54" s="103"/>
      <c r="GS54" s="103"/>
      <c r="GT54" s="103"/>
      <c r="GU54" s="103"/>
      <c r="GV54" s="103"/>
      <c r="GW54" s="103"/>
      <c r="GX54" s="103"/>
      <c r="GY54" s="103"/>
      <c r="GZ54" s="103"/>
      <c r="HA54" s="103"/>
      <c r="HB54" s="103"/>
      <c r="HC54" s="103"/>
      <c r="HD54" s="103"/>
      <c r="HE54" s="103"/>
      <c r="HF54" s="103"/>
      <c r="HG54" s="103"/>
      <c r="HH54" s="103"/>
      <c r="HI54" s="103"/>
      <c r="HJ54" s="103"/>
      <c r="HK54" s="103"/>
      <c r="HL54" s="103"/>
      <c r="HM54" s="103"/>
      <c r="HN54" s="103"/>
      <c r="HO54" s="103"/>
      <c r="HP54" s="103"/>
      <c r="HQ54" s="103"/>
      <c r="HR54" s="103"/>
      <c r="HS54" s="103"/>
      <c r="HT54" s="103"/>
      <c r="HU54" s="103"/>
      <c r="HV54" s="103"/>
      <c r="HW54" s="103"/>
      <c r="HX54" s="103"/>
      <c r="HY54" s="103"/>
      <c r="HZ54" s="103"/>
      <c r="IA54" s="103"/>
      <c r="IB54" s="103"/>
      <c r="IC54" s="103"/>
      <c r="ID54" s="103"/>
      <c r="IE54" s="103"/>
      <c r="IF54" s="103"/>
      <c r="IG54" s="103"/>
      <c r="IH54" s="103"/>
      <c r="II54" s="103"/>
      <c r="IJ54" s="103"/>
      <c r="IK54" s="103"/>
      <c r="IL54" s="103"/>
      <c r="IM54" s="103"/>
      <c r="IN54" s="103"/>
      <c r="IO54" s="103"/>
    </row>
    <row r="55" spans="1:249" s="103" customFormat="1" ht="79.5" thickBot="1" x14ac:dyDescent="0.3">
      <c r="A55" s="306">
        <v>14</v>
      </c>
      <c r="B55" s="1419"/>
      <c r="C55" s="801" t="s">
        <v>271</v>
      </c>
      <c r="D55" s="1211"/>
      <c r="E55" s="702"/>
      <c r="F55" s="1211">
        <v>150</v>
      </c>
      <c r="G55" s="1134"/>
      <c r="H55" s="1211" t="s">
        <v>80</v>
      </c>
      <c r="I55" s="1134">
        <v>1088.0940000000001</v>
      </c>
      <c r="J55" s="1230" t="s">
        <v>257</v>
      </c>
      <c r="K55" s="1242" t="s">
        <v>272</v>
      </c>
      <c r="L55" s="1242"/>
      <c r="M55" s="1251" t="s">
        <v>759</v>
      </c>
      <c r="N55" s="957" t="s">
        <v>812</v>
      </c>
      <c r="O55" s="103" t="s">
        <v>945</v>
      </c>
      <c r="P55" s="103" t="s">
        <v>944</v>
      </c>
    </row>
    <row r="56" spans="1:249" s="53" customFormat="1" ht="16.5" thickBot="1" x14ac:dyDescent="0.3">
      <c r="A56" s="48"/>
      <c r="B56" s="33" t="s">
        <v>188</v>
      </c>
      <c r="C56" s="689"/>
      <c r="D56" s="690" t="s">
        <v>223</v>
      </c>
      <c r="E56" s="691"/>
      <c r="F56" s="125">
        <f>SUM(F42:F55)</f>
        <v>398</v>
      </c>
      <c r="G56" s="126">
        <f>SUM(G42:G55)</f>
        <v>248</v>
      </c>
      <c r="H56" s="692"/>
      <c r="I56" s="693"/>
      <c r="J56" s="1043"/>
      <c r="K56" s="401"/>
      <c r="L56" s="694"/>
      <c r="M56" s="52"/>
      <c r="N56" s="1077"/>
      <c r="O56" s="104" t="s">
        <v>945</v>
      </c>
      <c r="P56" s="103" t="s">
        <v>944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4"/>
      <c r="CA56" s="54"/>
      <c r="CB56" s="54"/>
      <c r="CC56" s="54"/>
      <c r="CD56" s="54"/>
      <c r="CE56" s="54"/>
      <c r="CF56" s="54"/>
      <c r="CG56" s="54"/>
      <c r="CH56" s="54"/>
      <c r="CI56" s="54"/>
      <c r="CJ56" s="54"/>
      <c r="CK56" s="54"/>
      <c r="CL56" s="54"/>
      <c r="CM56" s="54"/>
      <c r="CN56" s="54"/>
      <c r="CO56" s="54"/>
      <c r="CP56" s="54"/>
      <c r="CQ56" s="54"/>
      <c r="CR56" s="54"/>
      <c r="CS56" s="54"/>
      <c r="CT56" s="54"/>
      <c r="CU56" s="54"/>
      <c r="CV56" s="54"/>
      <c r="CW56" s="54"/>
      <c r="CX56" s="54"/>
      <c r="CY56" s="54"/>
      <c r="CZ56" s="54"/>
      <c r="DA56" s="54"/>
      <c r="DB56" s="54"/>
      <c r="DC56" s="54"/>
      <c r="DD56" s="54"/>
      <c r="DE56" s="54"/>
      <c r="DF56" s="54"/>
      <c r="DG56" s="54"/>
      <c r="DH56" s="54"/>
      <c r="DI56" s="54"/>
      <c r="DJ56" s="54"/>
      <c r="DK56" s="54"/>
      <c r="DL56" s="54"/>
      <c r="DM56" s="54"/>
      <c r="DN56" s="54"/>
      <c r="DO56" s="54"/>
      <c r="DP56" s="54"/>
      <c r="DQ56" s="54"/>
      <c r="DR56" s="54"/>
      <c r="DS56" s="54"/>
      <c r="DT56" s="54"/>
      <c r="DU56" s="54"/>
      <c r="DV56" s="54"/>
      <c r="DW56" s="54"/>
      <c r="DX56" s="54"/>
      <c r="DY56" s="54"/>
      <c r="DZ56" s="54"/>
      <c r="EA56" s="54"/>
      <c r="EB56" s="54"/>
      <c r="EC56" s="54"/>
      <c r="ED56" s="54"/>
      <c r="EE56" s="54"/>
      <c r="EF56" s="54"/>
      <c r="EG56" s="54"/>
      <c r="EH56" s="54"/>
      <c r="EI56" s="54"/>
      <c r="EJ56" s="54"/>
      <c r="EK56" s="54"/>
      <c r="EL56" s="54"/>
      <c r="EM56" s="54"/>
      <c r="EN56" s="54"/>
      <c r="EO56" s="54"/>
      <c r="EP56" s="54"/>
      <c r="EQ56" s="54"/>
      <c r="ER56" s="54"/>
      <c r="ES56" s="54"/>
      <c r="ET56" s="54"/>
      <c r="EU56" s="54"/>
      <c r="EV56" s="54"/>
      <c r="EW56" s="54"/>
      <c r="EX56" s="54"/>
      <c r="EY56" s="54"/>
      <c r="EZ56" s="54"/>
      <c r="FA56" s="54"/>
      <c r="FB56" s="54"/>
      <c r="FC56" s="54"/>
      <c r="FD56" s="54"/>
      <c r="FE56" s="54"/>
      <c r="FF56" s="54"/>
      <c r="FG56" s="54"/>
      <c r="FH56" s="54"/>
      <c r="FI56" s="54"/>
      <c r="FJ56" s="54"/>
      <c r="FK56" s="54"/>
      <c r="FL56" s="54"/>
      <c r="FM56" s="54"/>
      <c r="FN56" s="54"/>
      <c r="FO56" s="54"/>
      <c r="FP56" s="54"/>
      <c r="FQ56" s="54"/>
      <c r="FR56" s="54"/>
      <c r="FS56" s="54"/>
      <c r="FT56" s="54"/>
      <c r="FU56" s="54"/>
      <c r="FV56" s="54"/>
      <c r="FW56" s="54"/>
      <c r="FX56" s="54"/>
      <c r="FY56" s="54"/>
      <c r="FZ56" s="54"/>
      <c r="GA56" s="54"/>
      <c r="GB56" s="54"/>
      <c r="GC56" s="54"/>
      <c r="GD56" s="54"/>
      <c r="GE56" s="54"/>
      <c r="GF56" s="54"/>
      <c r="GG56" s="54"/>
      <c r="GH56" s="54"/>
      <c r="GI56" s="54"/>
      <c r="GJ56" s="54"/>
      <c r="GK56" s="54"/>
      <c r="GL56" s="54"/>
      <c r="GM56" s="54"/>
      <c r="GN56" s="54"/>
      <c r="GO56" s="54"/>
      <c r="GP56" s="54"/>
      <c r="GQ56" s="54"/>
      <c r="GR56" s="54"/>
      <c r="GS56" s="54"/>
      <c r="GT56" s="54"/>
      <c r="GU56" s="54"/>
      <c r="GV56" s="54"/>
      <c r="GW56" s="54"/>
      <c r="GX56" s="54"/>
      <c r="GY56" s="54"/>
      <c r="GZ56" s="54"/>
      <c r="HA56" s="54"/>
      <c r="HB56" s="54"/>
      <c r="HC56" s="54"/>
      <c r="HD56" s="54"/>
      <c r="HE56" s="54"/>
      <c r="HF56" s="54"/>
      <c r="HG56" s="54"/>
      <c r="HH56" s="54"/>
      <c r="HI56" s="54"/>
      <c r="HJ56" s="54"/>
      <c r="HK56" s="54"/>
      <c r="HL56" s="54"/>
      <c r="HM56" s="54"/>
      <c r="HN56" s="54"/>
      <c r="HO56" s="54"/>
      <c r="HP56" s="54"/>
      <c r="HQ56" s="54"/>
      <c r="HR56" s="54"/>
      <c r="HS56" s="54"/>
      <c r="HT56" s="54"/>
      <c r="HU56" s="54"/>
      <c r="HV56" s="54"/>
      <c r="HW56" s="54"/>
      <c r="HX56" s="54"/>
      <c r="HY56" s="54"/>
      <c r="HZ56" s="54"/>
      <c r="IA56" s="54"/>
      <c r="IB56" s="54"/>
      <c r="IC56" s="54"/>
      <c r="ID56" s="54"/>
      <c r="IE56" s="54"/>
      <c r="IF56" s="54"/>
      <c r="IG56" s="54"/>
      <c r="IH56" s="54"/>
      <c r="II56" s="54"/>
      <c r="IJ56" s="54"/>
      <c r="IK56" s="54"/>
      <c r="IL56" s="54"/>
      <c r="IM56" s="54"/>
      <c r="IN56" s="54"/>
      <c r="IO56" s="54"/>
    </row>
    <row r="57" spans="1:249" ht="31.5" x14ac:dyDescent="0.25">
      <c r="A57" s="306">
        <v>1</v>
      </c>
      <c r="B57" s="1417" t="s">
        <v>1029</v>
      </c>
      <c r="C57" s="775" t="s">
        <v>1028</v>
      </c>
      <c r="D57" s="662" t="s">
        <v>224</v>
      </c>
      <c r="E57" s="662">
        <v>1</v>
      </c>
      <c r="F57" s="662">
        <v>600</v>
      </c>
      <c r="G57" s="792">
        <v>600</v>
      </c>
      <c r="H57" s="662" t="s">
        <v>255</v>
      </c>
      <c r="I57" s="662"/>
      <c r="J57" s="605" t="s">
        <v>283</v>
      </c>
      <c r="K57" s="604" t="s">
        <v>261</v>
      </c>
      <c r="L57" s="604"/>
      <c r="M57" s="844" t="s">
        <v>156</v>
      </c>
      <c r="N57" s="958"/>
      <c r="O57" s="104" t="s">
        <v>945</v>
      </c>
      <c r="P57" s="103" t="s">
        <v>944</v>
      </c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  <c r="BQ57" s="103"/>
      <c r="BR57" s="103"/>
      <c r="BS57" s="103"/>
      <c r="BT57" s="103"/>
      <c r="BU57" s="103"/>
      <c r="BV57" s="103"/>
      <c r="BW57" s="103"/>
      <c r="BX57" s="103"/>
      <c r="BY57" s="103"/>
      <c r="BZ57" s="103"/>
      <c r="CA57" s="103"/>
      <c r="CB57" s="103"/>
      <c r="CC57" s="103"/>
      <c r="CD57" s="103"/>
      <c r="CE57" s="103"/>
      <c r="CF57" s="103"/>
      <c r="CG57" s="103"/>
      <c r="CH57" s="103"/>
      <c r="CI57" s="103"/>
      <c r="CJ57" s="103"/>
      <c r="CK57" s="103"/>
      <c r="CL57" s="103"/>
      <c r="CM57" s="103"/>
      <c r="CN57" s="103"/>
      <c r="CO57" s="103"/>
      <c r="CP57" s="103"/>
      <c r="CQ57" s="103"/>
      <c r="CR57" s="103"/>
      <c r="CS57" s="103"/>
      <c r="CT57" s="103"/>
      <c r="CU57" s="103"/>
      <c r="CV57" s="103"/>
      <c r="CW57" s="103"/>
      <c r="CX57" s="103"/>
      <c r="CY57" s="103"/>
      <c r="CZ57" s="103"/>
      <c r="DA57" s="103"/>
      <c r="DB57" s="103"/>
      <c r="DC57" s="103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  <c r="DQ57" s="103"/>
      <c r="DR57" s="103"/>
      <c r="DS57" s="103"/>
      <c r="DT57" s="103"/>
      <c r="DU57" s="103"/>
      <c r="DV57" s="103"/>
      <c r="DW57" s="103"/>
      <c r="DX57" s="103"/>
      <c r="DY57" s="103"/>
      <c r="DZ57" s="103"/>
      <c r="EA57" s="103"/>
      <c r="EB57" s="103"/>
      <c r="EC57" s="103"/>
      <c r="ED57" s="103"/>
      <c r="EE57" s="103"/>
      <c r="EF57" s="103"/>
      <c r="EG57" s="103"/>
      <c r="EH57" s="103"/>
      <c r="EI57" s="103"/>
      <c r="EJ57" s="103"/>
      <c r="EK57" s="103"/>
      <c r="EL57" s="103"/>
      <c r="EM57" s="103"/>
      <c r="EN57" s="103"/>
      <c r="EO57" s="103"/>
      <c r="EP57" s="103"/>
      <c r="EQ57" s="103"/>
      <c r="ER57" s="103"/>
      <c r="ES57" s="103"/>
      <c r="ET57" s="103"/>
      <c r="EU57" s="103"/>
      <c r="EV57" s="103"/>
      <c r="EW57" s="103"/>
      <c r="EX57" s="103"/>
      <c r="EY57" s="103"/>
      <c r="EZ57" s="103"/>
      <c r="FA57" s="103"/>
      <c r="FB57" s="103"/>
      <c r="FC57" s="103"/>
      <c r="FD57" s="103"/>
      <c r="FE57" s="103"/>
      <c r="FF57" s="103"/>
      <c r="FG57" s="103"/>
      <c r="FH57" s="103"/>
      <c r="FI57" s="103"/>
      <c r="FJ57" s="103"/>
      <c r="FK57" s="103"/>
      <c r="FL57" s="103"/>
      <c r="FM57" s="103"/>
      <c r="FN57" s="103"/>
      <c r="FO57" s="103"/>
      <c r="FP57" s="103"/>
      <c r="FQ57" s="103"/>
      <c r="FR57" s="103"/>
      <c r="FS57" s="103"/>
      <c r="FT57" s="103"/>
      <c r="FU57" s="103"/>
      <c r="FV57" s="103"/>
      <c r="FW57" s="103"/>
      <c r="FX57" s="103"/>
      <c r="FY57" s="103"/>
      <c r="FZ57" s="103"/>
      <c r="GA57" s="103"/>
      <c r="GB57" s="103"/>
      <c r="GC57" s="103"/>
      <c r="GD57" s="103"/>
      <c r="GE57" s="103"/>
      <c r="GF57" s="103"/>
      <c r="GG57" s="103"/>
      <c r="GH57" s="103"/>
      <c r="GI57" s="103"/>
      <c r="GJ57" s="103"/>
      <c r="GK57" s="103"/>
      <c r="GL57" s="103"/>
      <c r="GM57" s="103"/>
      <c r="GN57" s="103"/>
      <c r="GO57" s="103"/>
      <c r="GP57" s="103"/>
      <c r="GQ57" s="103"/>
      <c r="GR57" s="103"/>
      <c r="GS57" s="103"/>
      <c r="GT57" s="103"/>
      <c r="GU57" s="103"/>
      <c r="GV57" s="103"/>
      <c r="GW57" s="103"/>
      <c r="GX57" s="103"/>
      <c r="GY57" s="103"/>
      <c r="GZ57" s="103"/>
      <c r="HA57" s="103"/>
      <c r="HB57" s="103"/>
      <c r="HC57" s="103"/>
      <c r="HD57" s="103"/>
      <c r="HE57" s="103"/>
      <c r="HF57" s="103"/>
      <c r="HG57" s="103"/>
      <c r="HH57" s="103"/>
      <c r="HI57" s="103"/>
      <c r="HJ57" s="103"/>
      <c r="HK57" s="103"/>
      <c r="HL57" s="103"/>
      <c r="HM57" s="103"/>
      <c r="HN57" s="103"/>
      <c r="HO57" s="103"/>
      <c r="HP57" s="103"/>
      <c r="HQ57" s="103"/>
      <c r="HR57" s="103"/>
      <c r="HS57" s="103"/>
      <c r="HT57" s="103"/>
      <c r="HU57" s="103"/>
      <c r="HV57" s="103"/>
      <c r="HW57" s="103"/>
      <c r="HX57" s="103"/>
      <c r="HY57" s="103"/>
      <c r="HZ57" s="103"/>
      <c r="IA57" s="103"/>
      <c r="IB57" s="103"/>
      <c r="IC57" s="103"/>
      <c r="ID57" s="103"/>
      <c r="IE57" s="103"/>
      <c r="IF57" s="103"/>
      <c r="IG57" s="103"/>
      <c r="IH57" s="103"/>
      <c r="II57" s="103"/>
      <c r="IJ57" s="103"/>
      <c r="IK57" s="103"/>
      <c r="IL57" s="103"/>
      <c r="IM57" s="103"/>
      <c r="IN57" s="103"/>
      <c r="IO57" s="103"/>
    </row>
    <row r="58" spans="1:249" ht="47.25" x14ac:dyDescent="0.25">
      <c r="A58" s="306">
        <v>2</v>
      </c>
      <c r="B58" s="1417"/>
      <c r="C58" s="672" t="s">
        <v>273</v>
      </c>
      <c r="D58" s="673" t="s">
        <v>224</v>
      </c>
      <c r="E58" s="673">
        <v>5</v>
      </c>
      <c r="F58" s="673">
        <v>50</v>
      </c>
      <c r="G58" s="674">
        <v>50</v>
      </c>
      <c r="H58" s="673" t="s">
        <v>80</v>
      </c>
      <c r="I58" s="673"/>
      <c r="J58" s="661" t="s">
        <v>284</v>
      </c>
      <c r="K58" s="682" t="s">
        <v>261</v>
      </c>
      <c r="L58" s="1242"/>
      <c r="M58" s="247" t="s">
        <v>974</v>
      </c>
      <c r="N58" s="958"/>
      <c r="O58" s="104" t="s">
        <v>945</v>
      </c>
      <c r="P58" s="103" t="s">
        <v>944</v>
      </c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  <c r="AY58" s="103"/>
      <c r="AZ58" s="103"/>
      <c r="BA58" s="103"/>
      <c r="BB58" s="103"/>
      <c r="BC58" s="103"/>
      <c r="BD58" s="103"/>
      <c r="BE58" s="103"/>
      <c r="BF58" s="103"/>
      <c r="BG58" s="103"/>
      <c r="BH58" s="103"/>
      <c r="BI58" s="103"/>
      <c r="BJ58" s="103"/>
      <c r="BK58" s="103"/>
      <c r="BL58" s="103"/>
      <c r="BM58" s="103"/>
      <c r="BN58" s="103"/>
      <c r="BO58" s="103"/>
      <c r="BP58" s="103"/>
      <c r="BQ58" s="103"/>
      <c r="BR58" s="103"/>
      <c r="BS58" s="103"/>
      <c r="BT58" s="103"/>
      <c r="BU58" s="103"/>
      <c r="BV58" s="103"/>
      <c r="BW58" s="103"/>
      <c r="BX58" s="103"/>
      <c r="BY58" s="103"/>
      <c r="BZ58" s="103"/>
      <c r="CA58" s="103"/>
      <c r="CB58" s="103"/>
      <c r="CC58" s="103"/>
      <c r="CD58" s="103"/>
      <c r="CE58" s="103"/>
      <c r="CF58" s="103"/>
      <c r="CG58" s="103"/>
      <c r="CH58" s="103"/>
      <c r="CI58" s="103"/>
      <c r="CJ58" s="103"/>
      <c r="CK58" s="103"/>
      <c r="CL58" s="103"/>
      <c r="CM58" s="103"/>
      <c r="CN58" s="103"/>
      <c r="CO58" s="103"/>
      <c r="CP58" s="103"/>
      <c r="CQ58" s="103"/>
      <c r="CR58" s="103"/>
      <c r="CS58" s="103"/>
      <c r="CT58" s="103"/>
      <c r="CU58" s="103"/>
      <c r="CV58" s="103"/>
      <c r="CW58" s="103"/>
      <c r="CX58" s="103"/>
      <c r="CY58" s="103"/>
      <c r="CZ58" s="103"/>
      <c r="DA58" s="103"/>
      <c r="DB58" s="103"/>
      <c r="DC58" s="103"/>
      <c r="DD58" s="103"/>
      <c r="DE58" s="103"/>
      <c r="DF58" s="103"/>
      <c r="DG58" s="103"/>
      <c r="DH58" s="103"/>
      <c r="DI58" s="103"/>
      <c r="DJ58" s="103"/>
      <c r="DK58" s="103"/>
      <c r="DL58" s="103"/>
      <c r="DM58" s="103"/>
      <c r="DN58" s="103"/>
      <c r="DO58" s="103"/>
      <c r="DP58" s="103"/>
      <c r="DQ58" s="103"/>
      <c r="DR58" s="103"/>
      <c r="DS58" s="103"/>
      <c r="DT58" s="103"/>
      <c r="DU58" s="103"/>
      <c r="DV58" s="103"/>
      <c r="DW58" s="103"/>
      <c r="DX58" s="103"/>
      <c r="DY58" s="103"/>
      <c r="DZ58" s="103"/>
      <c r="EA58" s="103"/>
      <c r="EB58" s="103"/>
      <c r="EC58" s="103"/>
      <c r="ED58" s="103"/>
      <c r="EE58" s="103"/>
      <c r="EF58" s="103"/>
      <c r="EG58" s="103"/>
      <c r="EH58" s="103"/>
      <c r="EI58" s="103"/>
      <c r="EJ58" s="103"/>
      <c r="EK58" s="103"/>
      <c r="EL58" s="103"/>
      <c r="EM58" s="103"/>
      <c r="EN58" s="103"/>
      <c r="EO58" s="103"/>
      <c r="EP58" s="103"/>
      <c r="EQ58" s="103"/>
      <c r="ER58" s="103"/>
      <c r="ES58" s="103"/>
      <c r="ET58" s="103"/>
      <c r="EU58" s="103"/>
      <c r="EV58" s="103"/>
      <c r="EW58" s="103"/>
      <c r="EX58" s="103"/>
      <c r="EY58" s="103"/>
      <c r="EZ58" s="103"/>
      <c r="FA58" s="103"/>
      <c r="FB58" s="103"/>
      <c r="FC58" s="103"/>
      <c r="FD58" s="103"/>
      <c r="FE58" s="103"/>
      <c r="FF58" s="103"/>
      <c r="FG58" s="103"/>
      <c r="FH58" s="103"/>
      <c r="FI58" s="103"/>
      <c r="FJ58" s="103"/>
      <c r="FK58" s="103"/>
      <c r="FL58" s="103"/>
      <c r="FM58" s="103"/>
      <c r="FN58" s="103"/>
      <c r="FO58" s="103"/>
      <c r="FP58" s="103"/>
      <c r="FQ58" s="103"/>
      <c r="FR58" s="103"/>
      <c r="FS58" s="103"/>
      <c r="FT58" s="103"/>
      <c r="FU58" s="103"/>
      <c r="FV58" s="103"/>
      <c r="FW58" s="103"/>
      <c r="FX58" s="103"/>
      <c r="FY58" s="103"/>
      <c r="FZ58" s="103"/>
      <c r="GA58" s="103"/>
      <c r="GB58" s="103"/>
      <c r="GC58" s="103"/>
      <c r="GD58" s="103"/>
      <c r="GE58" s="103"/>
      <c r="GF58" s="103"/>
      <c r="GG58" s="103"/>
      <c r="GH58" s="103"/>
      <c r="GI58" s="103"/>
      <c r="GJ58" s="103"/>
      <c r="GK58" s="103"/>
      <c r="GL58" s="103"/>
      <c r="GM58" s="103"/>
      <c r="GN58" s="103"/>
      <c r="GO58" s="103"/>
      <c r="GP58" s="103"/>
      <c r="GQ58" s="103"/>
      <c r="GR58" s="103"/>
      <c r="GS58" s="103"/>
      <c r="GT58" s="103"/>
      <c r="GU58" s="103"/>
      <c r="GV58" s="103"/>
      <c r="GW58" s="103"/>
      <c r="GX58" s="103"/>
      <c r="GY58" s="103"/>
      <c r="GZ58" s="103"/>
      <c r="HA58" s="103"/>
      <c r="HB58" s="103"/>
      <c r="HC58" s="103"/>
      <c r="HD58" s="103"/>
      <c r="HE58" s="103"/>
      <c r="HF58" s="103"/>
      <c r="HG58" s="103"/>
      <c r="HH58" s="103"/>
      <c r="HI58" s="103"/>
      <c r="HJ58" s="103"/>
      <c r="HK58" s="103"/>
      <c r="HL58" s="103"/>
      <c r="HM58" s="103"/>
      <c r="HN58" s="103"/>
      <c r="HO58" s="103"/>
      <c r="HP58" s="103"/>
      <c r="HQ58" s="103"/>
      <c r="HR58" s="103"/>
      <c r="HS58" s="103"/>
      <c r="HT58" s="103"/>
      <c r="HU58" s="103"/>
      <c r="HV58" s="103"/>
      <c r="HW58" s="103"/>
      <c r="HX58" s="103"/>
      <c r="HY58" s="103"/>
      <c r="HZ58" s="103"/>
      <c r="IA58" s="103"/>
      <c r="IB58" s="103"/>
      <c r="IC58" s="103"/>
      <c r="ID58" s="103"/>
      <c r="IE58" s="103"/>
      <c r="IF58" s="103"/>
      <c r="IG58" s="103"/>
      <c r="IH58" s="103"/>
      <c r="II58" s="103"/>
      <c r="IJ58" s="103"/>
      <c r="IK58" s="103"/>
      <c r="IL58" s="103"/>
      <c r="IM58" s="103"/>
      <c r="IN58" s="103"/>
      <c r="IO58" s="103"/>
    </row>
    <row r="59" spans="1:249" ht="31.5" x14ac:dyDescent="0.25">
      <c r="A59" s="306">
        <v>3</v>
      </c>
      <c r="B59" s="1417"/>
      <c r="C59" s="672" t="s">
        <v>265</v>
      </c>
      <c r="D59" s="673" t="s">
        <v>224</v>
      </c>
      <c r="E59" s="673">
        <v>3</v>
      </c>
      <c r="F59" s="673">
        <v>10</v>
      </c>
      <c r="G59" s="674">
        <v>10</v>
      </c>
      <c r="H59" s="673" t="s">
        <v>80</v>
      </c>
      <c r="I59" s="673"/>
      <c r="J59" s="661" t="s">
        <v>257</v>
      </c>
      <c r="K59" s="682" t="s">
        <v>261</v>
      </c>
      <c r="L59" s="1242"/>
      <c r="M59" s="247" t="s">
        <v>997</v>
      </c>
      <c r="N59" s="958"/>
      <c r="O59" s="104" t="s">
        <v>945</v>
      </c>
      <c r="P59" s="103" t="s">
        <v>944</v>
      </c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  <c r="BF59" s="103"/>
      <c r="BG59" s="103"/>
      <c r="BH59" s="103"/>
      <c r="BI59" s="103"/>
      <c r="BJ59" s="103"/>
      <c r="BK59" s="103"/>
      <c r="BL59" s="103"/>
      <c r="BM59" s="103"/>
      <c r="BN59" s="103"/>
      <c r="BO59" s="103"/>
      <c r="BP59" s="103"/>
      <c r="BQ59" s="103"/>
      <c r="BR59" s="103"/>
      <c r="BS59" s="103"/>
      <c r="BT59" s="103"/>
      <c r="BU59" s="103"/>
      <c r="BV59" s="103"/>
      <c r="BW59" s="103"/>
      <c r="BX59" s="103"/>
      <c r="BY59" s="103"/>
      <c r="BZ59" s="103"/>
      <c r="CA59" s="103"/>
      <c r="CB59" s="103"/>
      <c r="CC59" s="103"/>
      <c r="CD59" s="103"/>
      <c r="CE59" s="103"/>
      <c r="CF59" s="103"/>
      <c r="CG59" s="103"/>
      <c r="CH59" s="103"/>
      <c r="CI59" s="103"/>
      <c r="CJ59" s="103"/>
      <c r="CK59" s="103"/>
      <c r="CL59" s="103"/>
      <c r="CM59" s="103"/>
      <c r="CN59" s="103"/>
      <c r="CO59" s="103"/>
      <c r="CP59" s="103"/>
      <c r="CQ59" s="103"/>
      <c r="CR59" s="103"/>
      <c r="CS59" s="103"/>
      <c r="CT59" s="103"/>
      <c r="CU59" s="103"/>
      <c r="CV59" s="103"/>
      <c r="CW59" s="103"/>
      <c r="CX59" s="103"/>
      <c r="CY59" s="103"/>
      <c r="CZ59" s="103"/>
      <c r="DA59" s="103"/>
      <c r="DB59" s="103"/>
      <c r="DC59" s="103"/>
      <c r="DD59" s="103"/>
      <c r="DE59" s="103"/>
      <c r="DF59" s="103"/>
      <c r="DG59" s="103"/>
      <c r="DH59" s="103"/>
      <c r="DI59" s="103"/>
      <c r="DJ59" s="103"/>
      <c r="DK59" s="103"/>
      <c r="DL59" s="103"/>
      <c r="DM59" s="103"/>
      <c r="DN59" s="103"/>
      <c r="DO59" s="103"/>
      <c r="DP59" s="103"/>
      <c r="DQ59" s="103"/>
      <c r="DR59" s="103"/>
      <c r="DS59" s="103"/>
      <c r="DT59" s="103"/>
      <c r="DU59" s="103"/>
      <c r="DV59" s="103"/>
      <c r="DW59" s="103"/>
      <c r="DX59" s="103"/>
      <c r="DY59" s="103"/>
      <c r="DZ59" s="103"/>
      <c r="EA59" s="103"/>
      <c r="EB59" s="103"/>
      <c r="EC59" s="103"/>
      <c r="ED59" s="103"/>
      <c r="EE59" s="103"/>
      <c r="EF59" s="103"/>
      <c r="EG59" s="103"/>
      <c r="EH59" s="103"/>
      <c r="EI59" s="103"/>
      <c r="EJ59" s="103"/>
      <c r="EK59" s="103"/>
      <c r="EL59" s="103"/>
      <c r="EM59" s="103"/>
      <c r="EN59" s="103"/>
      <c r="EO59" s="103"/>
      <c r="EP59" s="103"/>
      <c r="EQ59" s="103"/>
      <c r="ER59" s="103"/>
      <c r="ES59" s="103"/>
      <c r="ET59" s="103"/>
      <c r="EU59" s="103"/>
      <c r="EV59" s="103"/>
      <c r="EW59" s="103"/>
      <c r="EX59" s="103"/>
      <c r="EY59" s="103"/>
      <c r="EZ59" s="103"/>
      <c r="FA59" s="103"/>
      <c r="FB59" s="103"/>
      <c r="FC59" s="103"/>
      <c r="FD59" s="103"/>
      <c r="FE59" s="103"/>
      <c r="FF59" s="103"/>
      <c r="FG59" s="103"/>
      <c r="FH59" s="103"/>
      <c r="FI59" s="103"/>
      <c r="FJ59" s="103"/>
      <c r="FK59" s="103"/>
      <c r="FL59" s="103"/>
      <c r="FM59" s="103"/>
      <c r="FN59" s="103"/>
      <c r="FO59" s="103"/>
      <c r="FP59" s="103"/>
      <c r="FQ59" s="103"/>
      <c r="FR59" s="103"/>
      <c r="FS59" s="103"/>
      <c r="FT59" s="103"/>
      <c r="FU59" s="103"/>
      <c r="FV59" s="103"/>
      <c r="FW59" s="103"/>
      <c r="FX59" s="103"/>
      <c r="FY59" s="103"/>
      <c r="FZ59" s="103"/>
      <c r="GA59" s="103"/>
      <c r="GB59" s="103"/>
      <c r="GC59" s="103"/>
      <c r="GD59" s="103"/>
      <c r="GE59" s="103"/>
      <c r="GF59" s="103"/>
      <c r="GG59" s="103"/>
      <c r="GH59" s="103"/>
      <c r="GI59" s="103"/>
      <c r="GJ59" s="103"/>
      <c r="GK59" s="103"/>
      <c r="GL59" s="103"/>
      <c r="GM59" s="103"/>
      <c r="GN59" s="103"/>
      <c r="GO59" s="103"/>
      <c r="GP59" s="103"/>
      <c r="GQ59" s="103"/>
      <c r="GR59" s="103"/>
      <c r="GS59" s="103"/>
      <c r="GT59" s="103"/>
      <c r="GU59" s="103"/>
      <c r="GV59" s="103"/>
      <c r="GW59" s="103"/>
      <c r="GX59" s="103"/>
      <c r="GY59" s="103"/>
      <c r="GZ59" s="103"/>
      <c r="HA59" s="103"/>
      <c r="HB59" s="103"/>
      <c r="HC59" s="103"/>
      <c r="HD59" s="103"/>
      <c r="HE59" s="103"/>
      <c r="HF59" s="103"/>
      <c r="HG59" s="103"/>
      <c r="HH59" s="103"/>
      <c r="HI59" s="103"/>
      <c r="HJ59" s="103"/>
      <c r="HK59" s="103"/>
      <c r="HL59" s="103"/>
      <c r="HM59" s="103"/>
      <c r="HN59" s="103"/>
      <c r="HO59" s="103"/>
      <c r="HP59" s="103"/>
      <c r="HQ59" s="103"/>
      <c r="HR59" s="103"/>
      <c r="HS59" s="103"/>
      <c r="HT59" s="103"/>
      <c r="HU59" s="103"/>
      <c r="HV59" s="103"/>
      <c r="HW59" s="103"/>
      <c r="HX59" s="103"/>
      <c r="HY59" s="103"/>
      <c r="HZ59" s="103"/>
      <c r="IA59" s="103"/>
      <c r="IB59" s="103"/>
      <c r="IC59" s="103"/>
      <c r="ID59" s="103"/>
      <c r="IE59" s="103"/>
      <c r="IF59" s="103"/>
      <c r="IG59" s="103"/>
      <c r="IH59" s="103"/>
      <c r="II59" s="103"/>
      <c r="IJ59" s="103"/>
      <c r="IK59" s="103"/>
      <c r="IL59" s="103"/>
      <c r="IM59" s="103"/>
      <c r="IN59" s="103"/>
      <c r="IO59" s="103"/>
    </row>
    <row r="60" spans="1:249" ht="31.5" x14ac:dyDescent="0.25">
      <c r="A60" s="306">
        <v>4</v>
      </c>
      <c r="B60" s="1417"/>
      <c r="C60" s="672" t="s">
        <v>246</v>
      </c>
      <c r="D60" s="673"/>
      <c r="E60" s="673"/>
      <c r="F60" s="673">
        <v>10</v>
      </c>
      <c r="G60" s="674">
        <v>10</v>
      </c>
      <c r="H60" s="673" t="s">
        <v>80</v>
      </c>
      <c r="I60" s="683"/>
      <c r="J60" s="661" t="s">
        <v>285</v>
      </c>
      <c r="K60" s="682" t="s">
        <v>261</v>
      </c>
      <c r="L60" s="1242"/>
      <c r="M60" s="247" t="s">
        <v>977</v>
      </c>
      <c r="N60" s="958"/>
      <c r="O60" s="104" t="s">
        <v>945</v>
      </c>
      <c r="P60" s="103" t="s">
        <v>944</v>
      </c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3"/>
      <c r="BB60" s="103"/>
      <c r="BC60" s="103"/>
      <c r="BD60" s="103"/>
      <c r="BE60" s="103"/>
      <c r="BF60" s="103"/>
      <c r="BG60" s="103"/>
      <c r="BH60" s="103"/>
      <c r="BI60" s="103"/>
      <c r="BJ60" s="103"/>
      <c r="BK60" s="103"/>
      <c r="BL60" s="103"/>
      <c r="BM60" s="103"/>
      <c r="BN60" s="103"/>
      <c r="BO60" s="103"/>
      <c r="BP60" s="103"/>
      <c r="BQ60" s="103"/>
      <c r="BR60" s="103"/>
      <c r="BS60" s="103"/>
      <c r="BT60" s="103"/>
      <c r="BU60" s="103"/>
      <c r="BV60" s="103"/>
      <c r="BW60" s="103"/>
      <c r="BX60" s="103"/>
      <c r="BY60" s="103"/>
      <c r="BZ60" s="103"/>
      <c r="CA60" s="103"/>
      <c r="CB60" s="103"/>
      <c r="CC60" s="103"/>
      <c r="CD60" s="103"/>
      <c r="CE60" s="103"/>
      <c r="CF60" s="103"/>
      <c r="CG60" s="103"/>
      <c r="CH60" s="103"/>
      <c r="CI60" s="103"/>
      <c r="CJ60" s="103"/>
      <c r="CK60" s="103"/>
      <c r="CL60" s="103"/>
      <c r="CM60" s="103"/>
      <c r="CN60" s="103"/>
      <c r="CO60" s="103"/>
      <c r="CP60" s="103"/>
      <c r="CQ60" s="103"/>
      <c r="CR60" s="103"/>
      <c r="CS60" s="103"/>
      <c r="CT60" s="103"/>
      <c r="CU60" s="103"/>
      <c r="CV60" s="103"/>
      <c r="CW60" s="103"/>
      <c r="CX60" s="103"/>
      <c r="CY60" s="103"/>
      <c r="CZ60" s="103"/>
      <c r="DA60" s="103"/>
      <c r="DB60" s="103"/>
      <c r="DC60" s="103"/>
      <c r="DD60" s="103"/>
      <c r="DE60" s="103"/>
      <c r="DF60" s="103"/>
      <c r="DG60" s="103"/>
      <c r="DH60" s="103"/>
      <c r="DI60" s="103"/>
      <c r="DJ60" s="103"/>
      <c r="DK60" s="103"/>
      <c r="DL60" s="103"/>
      <c r="DM60" s="103"/>
      <c r="DN60" s="103"/>
      <c r="DO60" s="103"/>
      <c r="DP60" s="103"/>
      <c r="DQ60" s="103"/>
      <c r="DR60" s="103"/>
      <c r="DS60" s="103"/>
      <c r="DT60" s="103"/>
      <c r="DU60" s="103"/>
      <c r="DV60" s="103"/>
      <c r="DW60" s="103"/>
      <c r="DX60" s="103"/>
      <c r="DY60" s="103"/>
      <c r="DZ60" s="103"/>
      <c r="EA60" s="103"/>
      <c r="EB60" s="103"/>
      <c r="EC60" s="103"/>
      <c r="ED60" s="103"/>
      <c r="EE60" s="103"/>
      <c r="EF60" s="103"/>
      <c r="EG60" s="103"/>
      <c r="EH60" s="103"/>
      <c r="EI60" s="103"/>
      <c r="EJ60" s="103"/>
      <c r="EK60" s="103"/>
      <c r="EL60" s="103"/>
      <c r="EM60" s="103"/>
      <c r="EN60" s="103"/>
      <c r="EO60" s="103"/>
      <c r="EP60" s="103"/>
      <c r="EQ60" s="103"/>
      <c r="ER60" s="103"/>
      <c r="ES60" s="103"/>
      <c r="ET60" s="103"/>
      <c r="EU60" s="103"/>
      <c r="EV60" s="103"/>
      <c r="EW60" s="103"/>
      <c r="EX60" s="103"/>
      <c r="EY60" s="103"/>
      <c r="EZ60" s="103"/>
      <c r="FA60" s="103"/>
      <c r="FB60" s="103"/>
      <c r="FC60" s="103"/>
      <c r="FD60" s="103"/>
      <c r="FE60" s="103"/>
      <c r="FF60" s="103"/>
      <c r="FG60" s="103"/>
      <c r="FH60" s="103"/>
      <c r="FI60" s="103"/>
      <c r="FJ60" s="103"/>
      <c r="FK60" s="103"/>
      <c r="FL60" s="103"/>
      <c r="FM60" s="103"/>
      <c r="FN60" s="103"/>
      <c r="FO60" s="103"/>
      <c r="FP60" s="103"/>
      <c r="FQ60" s="103"/>
      <c r="FR60" s="103"/>
      <c r="FS60" s="103"/>
      <c r="FT60" s="103"/>
      <c r="FU60" s="103"/>
      <c r="FV60" s="103"/>
      <c r="FW60" s="103"/>
      <c r="FX60" s="103"/>
      <c r="FY60" s="103"/>
      <c r="FZ60" s="103"/>
      <c r="GA60" s="103"/>
      <c r="GB60" s="103"/>
      <c r="GC60" s="103"/>
      <c r="GD60" s="103"/>
      <c r="GE60" s="103"/>
      <c r="GF60" s="103"/>
      <c r="GG60" s="103"/>
      <c r="GH60" s="103"/>
      <c r="GI60" s="103"/>
      <c r="GJ60" s="103"/>
      <c r="GK60" s="103"/>
      <c r="GL60" s="103"/>
      <c r="GM60" s="103"/>
      <c r="GN60" s="103"/>
      <c r="GO60" s="103"/>
      <c r="GP60" s="103"/>
      <c r="GQ60" s="103"/>
      <c r="GR60" s="103"/>
      <c r="GS60" s="103"/>
      <c r="GT60" s="103"/>
      <c r="GU60" s="103"/>
      <c r="GV60" s="103"/>
      <c r="GW60" s="103"/>
      <c r="GX60" s="103"/>
      <c r="GY60" s="103"/>
      <c r="GZ60" s="103"/>
      <c r="HA60" s="103"/>
      <c r="HB60" s="103"/>
      <c r="HC60" s="103"/>
      <c r="HD60" s="103"/>
      <c r="HE60" s="103"/>
      <c r="HF60" s="103"/>
      <c r="HG60" s="103"/>
      <c r="HH60" s="103"/>
      <c r="HI60" s="103"/>
      <c r="HJ60" s="103"/>
      <c r="HK60" s="103"/>
      <c r="HL60" s="103"/>
      <c r="HM60" s="103"/>
      <c r="HN60" s="103"/>
      <c r="HO60" s="103"/>
      <c r="HP60" s="103"/>
      <c r="HQ60" s="103"/>
      <c r="HR60" s="103"/>
      <c r="HS60" s="103"/>
      <c r="HT60" s="103"/>
      <c r="HU60" s="103"/>
      <c r="HV60" s="103"/>
      <c r="HW60" s="103"/>
      <c r="HX60" s="103"/>
      <c r="HY60" s="103"/>
      <c r="HZ60" s="103"/>
      <c r="IA60" s="103"/>
      <c r="IB60" s="103"/>
      <c r="IC60" s="103"/>
      <c r="ID60" s="103"/>
      <c r="IE60" s="103"/>
      <c r="IF60" s="103"/>
      <c r="IG60" s="103"/>
      <c r="IH60" s="103"/>
      <c r="II60" s="103"/>
      <c r="IJ60" s="103"/>
      <c r="IK60" s="103"/>
      <c r="IL60" s="103"/>
      <c r="IM60" s="103"/>
      <c r="IN60" s="103"/>
      <c r="IO60" s="103"/>
    </row>
    <row r="61" spans="1:249" ht="31.5" x14ac:dyDescent="0.25">
      <c r="A61" s="306">
        <v>5</v>
      </c>
      <c r="B61" s="1417"/>
      <c r="C61" s="672" t="s">
        <v>247</v>
      </c>
      <c r="D61" s="673"/>
      <c r="E61" s="673"/>
      <c r="F61" s="673">
        <v>10</v>
      </c>
      <c r="G61" s="674">
        <v>10</v>
      </c>
      <c r="H61" s="673" t="s">
        <v>80</v>
      </c>
      <c r="I61" s="673"/>
      <c r="J61" s="661" t="s">
        <v>257</v>
      </c>
      <c r="K61" s="682" t="s">
        <v>261</v>
      </c>
      <c r="L61" s="1242"/>
      <c r="M61" s="247" t="s">
        <v>998</v>
      </c>
      <c r="N61" s="958"/>
      <c r="O61" s="104" t="s">
        <v>945</v>
      </c>
      <c r="P61" s="103" t="s">
        <v>944</v>
      </c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  <c r="BI61" s="103"/>
      <c r="BJ61" s="103"/>
      <c r="BK61" s="103"/>
      <c r="BL61" s="103"/>
      <c r="BM61" s="103"/>
      <c r="BN61" s="103"/>
      <c r="BO61" s="103"/>
      <c r="BP61" s="103"/>
      <c r="BQ61" s="103"/>
      <c r="BR61" s="103"/>
      <c r="BS61" s="103"/>
      <c r="BT61" s="103"/>
      <c r="BU61" s="103"/>
      <c r="BV61" s="103"/>
      <c r="BW61" s="103"/>
      <c r="BX61" s="103"/>
      <c r="BY61" s="103"/>
      <c r="BZ61" s="103"/>
      <c r="CA61" s="103"/>
      <c r="CB61" s="103"/>
      <c r="CC61" s="103"/>
      <c r="CD61" s="103"/>
      <c r="CE61" s="103"/>
      <c r="CF61" s="103"/>
      <c r="CG61" s="103"/>
      <c r="CH61" s="103"/>
      <c r="CI61" s="103"/>
      <c r="CJ61" s="103"/>
      <c r="CK61" s="103"/>
      <c r="CL61" s="103"/>
      <c r="CM61" s="103"/>
      <c r="CN61" s="103"/>
      <c r="CO61" s="103"/>
      <c r="CP61" s="103"/>
      <c r="CQ61" s="103"/>
      <c r="CR61" s="103"/>
      <c r="CS61" s="103"/>
      <c r="CT61" s="103"/>
      <c r="CU61" s="103"/>
      <c r="CV61" s="103"/>
      <c r="CW61" s="103"/>
      <c r="CX61" s="103"/>
      <c r="CY61" s="103"/>
      <c r="CZ61" s="103"/>
      <c r="DA61" s="103"/>
      <c r="DB61" s="103"/>
      <c r="DC61" s="103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  <c r="DQ61" s="103"/>
      <c r="DR61" s="103"/>
      <c r="DS61" s="103"/>
      <c r="DT61" s="103"/>
      <c r="DU61" s="103"/>
      <c r="DV61" s="103"/>
      <c r="DW61" s="103"/>
      <c r="DX61" s="103"/>
      <c r="DY61" s="103"/>
      <c r="DZ61" s="103"/>
      <c r="EA61" s="103"/>
      <c r="EB61" s="103"/>
      <c r="EC61" s="103"/>
      <c r="ED61" s="103"/>
      <c r="EE61" s="103"/>
      <c r="EF61" s="103"/>
      <c r="EG61" s="103"/>
      <c r="EH61" s="103"/>
      <c r="EI61" s="103"/>
      <c r="EJ61" s="103"/>
      <c r="EK61" s="103"/>
      <c r="EL61" s="103"/>
      <c r="EM61" s="103"/>
      <c r="EN61" s="103"/>
      <c r="EO61" s="103"/>
      <c r="EP61" s="103"/>
      <c r="EQ61" s="103"/>
      <c r="ER61" s="103"/>
      <c r="ES61" s="103"/>
      <c r="ET61" s="103"/>
      <c r="EU61" s="103"/>
      <c r="EV61" s="103"/>
      <c r="EW61" s="103"/>
      <c r="EX61" s="103"/>
      <c r="EY61" s="103"/>
      <c r="EZ61" s="103"/>
      <c r="FA61" s="103"/>
      <c r="FB61" s="103"/>
      <c r="FC61" s="103"/>
      <c r="FD61" s="103"/>
      <c r="FE61" s="103"/>
      <c r="FF61" s="103"/>
      <c r="FG61" s="103"/>
      <c r="FH61" s="103"/>
      <c r="FI61" s="103"/>
      <c r="FJ61" s="103"/>
      <c r="FK61" s="103"/>
      <c r="FL61" s="103"/>
      <c r="FM61" s="103"/>
      <c r="FN61" s="103"/>
      <c r="FO61" s="103"/>
      <c r="FP61" s="103"/>
      <c r="FQ61" s="103"/>
      <c r="FR61" s="103"/>
      <c r="FS61" s="103"/>
      <c r="FT61" s="103"/>
      <c r="FU61" s="103"/>
      <c r="FV61" s="103"/>
      <c r="FW61" s="103"/>
      <c r="FX61" s="103"/>
      <c r="FY61" s="103"/>
      <c r="FZ61" s="103"/>
      <c r="GA61" s="103"/>
      <c r="GB61" s="103"/>
      <c r="GC61" s="103"/>
      <c r="GD61" s="103"/>
      <c r="GE61" s="103"/>
      <c r="GF61" s="103"/>
      <c r="GG61" s="103"/>
      <c r="GH61" s="103"/>
      <c r="GI61" s="103"/>
      <c r="GJ61" s="103"/>
      <c r="GK61" s="103"/>
      <c r="GL61" s="103"/>
      <c r="GM61" s="103"/>
      <c r="GN61" s="103"/>
      <c r="GO61" s="103"/>
      <c r="GP61" s="103"/>
      <c r="GQ61" s="103"/>
      <c r="GR61" s="103"/>
      <c r="GS61" s="103"/>
      <c r="GT61" s="103"/>
      <c r="GU61" s="103"/>
      <c r="GV61" s="103"/>
      <c r="GW61" s="103"/>
      <c r="GX61" s="103"/>
      <c r="GY61" s="103"/>
      <c r="GZ61" s="103"/>
      <c r="HA61" s="103"/>
      <c r="HB61" s="103"/>
      <c r="HC61" s="103"/>
      <c r="HD61" s="103"/>
      <c r="HE61" s="103"/>
      <c r="HF61" s="103"/>
      <c r="HG61" s="103"/>
      <c r="HH61" s="103"/>
      <c r="HI61" s="103"/>
      <c r="HJ61" s="103"/>
      <c r="HK61" s="103"/>
      <c r="HL61" s="103"/>
      <c r="HM61" s="103"/>
      <c r="HN61" s="103"/>
      <c r="HO61" s="103"/>
      <c r="HP61" s="103"/>
      <c r="HQ61" s="103"/>
      <c r="HR61" s="103"/>
      <c r="HS61" s="103"/>
      <c r="HT61" s="103"/>
      <c r="HU61" s="103"/>
      <c r="HV61" s="103"/>
      <c r="HW61" s="103"/>
      <c r="HX61" s="103"/>
      <c r="HY61" s="103"/>
      <c r="HZ61" s="103"/>
      <c r="IA61" s="103"/>
      <c r="IB61" s="103"/>
      <c r="IC61" s="103"/>
      <c r="ID61" s="103"/>
      <c r="IE61" s="103"/>
      <c r="IF61" s="103"/>
      <c r="IG61" s="103"/>
      <c r="IH61" s="103"/>
      <c r="II61" s="103"/>
      <c r="IJ61" s="103"/>
      <c r="IK61" s="103"/>
      <c r="IL61" s="103"/>
      <c r="IM61" s="103"/>
      <c r="IN61" s="103"/>
      <c r="IO61" s="103"/>
    </row>
    <row r="62" spans="1:249" ht="31.5" x14ac:dyDescent="0.25">
      <c r="A62" s="306">
        <v>6</v>
      </c>
      <c r="B62" s="1417"/>
      <c r="C62" s="672" t="s">
        <v>248</v>
      </c>
      <c r="D62" s="673"/>
      <c r="E62" s="673"/>
      <c r="F62" s="673">
        <v>10</v>
      </c>
      <c r="G62" s="674">
        <v>10</v>
      </c>
      <c r="H62" s="673" t="s">
        <v>80</v>
      </c>
      <c r="I62" s="673"/>
      <c r="J62" s="661" t="s">
        <v>285</v>
      </c>
      <c r="K62" s="682" t="s">
        <v>261</v>
      </c>
      <c r="L62" s="1242"/>
      <c r="M62" s="247" t="s">
        <v>999</v>
      </c>
      <c r="N62" s="958"/>
      <c r="O62" s="104" t="s">
        <v>945</v>
      </c>
      <c r="P62" s="103" t="s">
        <v>944</v>
      </c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  <c r="BI62" s="103"/>
      <c r="BJ62" s="103"/>
      <c r="BK62" s="103"/>
      <c r="BL62" s="103"/>
      <c r="BM62" s="103"/>
      <c r="BN62" s="103"/>
      <c r="BO62" s="103"/>
      <c r="BP62" s="103"/>
      <c r="BQ62" s="103"/>
      <c r="BR62" s="103"/>
      <c r="BS62" s="103"/>
      <c r="BT62" s="103"/>
      <c r="BU62" s="103"/>
      <c r="BV62" s="103"/>
      <c r="BW62" s="103"/>
      <c r="BX62" s="103"/>
      <c r="BY62" s="103"/>
      <c r="BZ62" s="103"/>
      <c r="CA62" s="103"/>
      <c r="CB62" s="103"/>
      <c r="CC62" s="103"/>
      <c r="CD62" s="103"/>
      <c r="CE62" s="103"/>
      <c r="CF62" s="103"/>
      <c r="CG62" s="103"/>
      <c r="CH62" s="103"/>
      <c r="CI62" s="103"/>
      <c r="CJ62" s="103"/>
      <c r="CK62" s="103"/>
      <c r="CL62" s="103"/>
      <c r="CM62" s="103"/>
      <c r="CN62" s="103"/>
      <c r="CO62" s="103"/>
      <c r="CP62" s="103"/>
      <c r="CQ62" s="103"/>
      <c r="CR62" s="103"/>
      <c r="CS62" s="103"/>
      <c r="CT62" s="103"/>
      <c r="CU62" s="103"/>
      <c r="CV62" s="103"/>
      <c r="CW62" s="103"/>
      <c r="CX62" s="103"/>
      <c r="CY62" s="103"/>
      <c r="CZ62" s="103"/>
      <c r="DA62" s="103"/>
      <c r="DB62" s="103"/>
      <c r="DC62" s="103"/>
      <c r="DD62" s="103"/>
      <c r="DE62" s="103"/>
      <c r="DF62" s="103"/>
      <c r="DG62" s="103"/>
      <c r="DH62" s="103"/>
      <c r="DI62" s="103"/>
      <c r="DJ62" s="103"/>
      <c r="DK62" s="103"/>
      <c r="DL62" s="103"/>
      <c r="DM62" s="103"/>
      <c r="DN62" s="103"/>
      <c r="DO62" s="103"/>
      <c r="DP62" s="103"/>
      <c r="DQ62" s="103"/>
      <c r="DR62" s="103"/>
      <c r="DS62" s="103"/>
      <c r="DT62" s="103"/>
      <c r="DU62" s="103"/>
      <c r="DV62" s="103"/>
      <c r="DW62" s="103"/>
      <c r="DX62" s="103"/>
      <c r="DY62" s="103"/>
      <c r="DZ62" s="103"/>
      <c r="EA62" s="103"/>
      <c r="EB62" s="103"/>
      <c r="EC62" s="103"/>
      <c r="ED62" s="103"/>
      <c r="EE62" s="103"/>
      <c r="EF62" s="103"/>
      <c r="EG62" s="103"/>
      <c r="EH62" s="103"/>
      <c r="EI62" s="103"/>
      <c r="EJ62" s="103"/>
      <c r="EK62" s="103"/>
      <c r="EL62" s="103"/>
      <c r="EM62" s="103"/>
      <c r="EN62" s="103"/>
      <c r="EO62" s="103"/>
      <c r="EP62" s="103"/>
      <c r="EQ62" s="103"/>
      <c r="ER62" s="103"/>
      <c r="ES62" s="103"/>
      <c r="ET62" s="103"/>
      <c r="EU62" s="103"/>
      <c r="EV62" s="103"/>
      <c r="EW62" s="103"/>
      <c r="EX62" s="103"/>
      <c r="EY62" s="103"/>
      <c r="EZ62" s="103"/>
      <c r="FA62" s="103"/>
      <c r="FB62" s="103"/>
      <c r="FC62" s="103"/>
      <c r="FD62" s="103"/>
      <c r="FE62" s="103"/>
      <c r="FF62" s="103"/>
      <c r="FG62" s="103"/>
      <c r="FH62" s="103"/>
      <c r="FI62" s="103"/>
      <c r="FJ62" s="103"/>
      <c r="FK62" s="103"/>
      <c r="FL62" s="103"/>
      <c r="FM62" s="103"/>
      <c r="FN62" s="103"/>
      <c r="FO62" s="103"/>
      <c r="FP62" s="103"/>
      <c r="FQ62" s="103"/>
      <c r="FR62" s="103"/>
      <c r="FS62" s="103"/>
      <c r="FT62" s="103"/>
      <c r="FU62" s="103"/>
      <c r="FV62" s="103"/>
      <c r="FW62" s="103"/>
      <c r="FX62" s="103"/>
      <c r="FY62" s="103"/>
      <c r="FZ62" s="103"/>
      <c r="GA62" s="103"/>
      <c r="GB62" s="103"/>
      <c r="GC62" s="103"/>
      <c r="GD62" s="103"/>
      <c r="GE62" s="103"/>
      <c r="GF62" s="103"/>
      <c r="GG62" s="103"/>
      <c r="GH62" s="103"/>
      <c r="GI62" s="103"/>
      <c r="GJ62" s="103"/>
      <c r="GK62" s="103"/>
      <c r="GL62" s="103"/>
      <c r="GM62" s="103"/>
      <c r="GN62" s="103"/>
      <c r="GO62" s="103"/>
      <c r="GP62" s="103"/>
      <c r="GQ62" s="103"/>
      <c r="GR62" s="103"/>
      <c r="GS62" s="103"/>
      <c r="GT62" s="103"/>
      <c r="GU62" s="103"/>
      <c r="GV62" s="103"/>
      <c r="GW62" s="103"/>
      <c r="GX62" s="103"/>
      <c r="GY62" s="103"/>
      <c r="GZ62" s="103"/>
      <c r="HA62" s="103"/>
      <c r="HB62" s="103"/>
      <c r="HC62" s="103"/>
      <c r="HD62" s="103"/>
      <c r="HE62" s="103"/>
      <c r="HF62" s="103"/>
      <c r="HG62" s="103"/>
      <c r="HH62" s="103"/>
      <c r="HI62" s="103"/>
      <c r="HJ62" s="103"/>
      <c r="HK62" s="103"/>
      <c r="HL62" s="103"/>
      <c r="HM62" s="103"/>
      <c r="HN62" s="103"/>
      <c r="HO62" s="103"/>
      <c r="HP62" s="103"/>
      <c r="HQ62" s="103"/>
      <c r="HR62" s="103"/>
      <c r="HS62" s="103"/>
      <c r="HT62" s="103"/>
      <c r="HU62" s="103"/>
      <c r="HV62" s="103"/>
      <c r="HW62" s="103"/>
      <c r="HX62" s="103"/>
      <c r="HY62" s="103"/>
      <c r="HZ62" s="103"/>
      <c r="IA62" s="103"/>
      <c r="IB62" s="103"/>
      <c r="IC62" s="103"/>
      <c r="ID62" s="103"/>
      <c r="IE62" s="103"/>
      <c r="IF62" s="103"/>
      <c r="IG62" s="103"/>
      <c r="IH62" s="103"/>
      <c r="II62" s="103"/>
      <c r="IJ62" s="103"/>
      <c r="IK62" s="103"/>
      <c r="IL62" s="103"/>
      <c r="IM62" s="103"/>
      <c r="IN62" s="103"/>
      <c r="IO62" s="103"/>
    </row>
    <row r="63" spans="1:249" ht="31.5" x14ac:dyDescent="0.25">
      <c r="A63" s="306">
        <v>7</v>
      </c>
      <c r="B63" s="1417"/>
      <c r="C63" s="6" t="s">
        <v>250</v>
      </c>
      <c r="D63" s="14"/>
      <c r="E63" s="1211"/>
      <c r="F63" s="1211">
        <v>10</v>
      </c>
      <c r="G63" s="696">
        <v>10</v>
      </c>
      <c r="H63" s="802" t="s">
        <v>971</v>
      </c>
      <c r="I63" s="803"/>
      <c r="J63" s="1230" t="s">
        <v>256</v>
      </c>
      <c r="K63" s="147" t="s">
        <v>277</v>
      </c>
      <c r="L63" s="1242"/>
      <c r="M63" s="247" t="s">
        <v>1050</v>
      </c>
      <c r="N63" s="957"/>
      <c r="O63" s="104" t="s">
        <v>945</v>
      </c>
      <c r="P63" s="103" t="s">
        <v>944</v>
      </c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3"/>
      <c r="BB63" s="103"/>
      <c r="BC63" s="103"/>
      <c r="BD63" s="103"/>
      <c r="BE63" s="103"/>
      <c r="BF63" s="103"/>
      <c r="BG63" s="103"/>
      <c r="BH63" s="103"/>
      <c r="BI63" s="103"/>
      <c r="BJ63" s="103"/>
      <c r="BK63" s="103"/>
      <c r="BL63" s="103"/>
      <c r="BM63" s="103"/>
      <c r="BN63" s="103"/>
      <c r="BO63" s="103"/>
      <c r="BP63" s="103"/>
      <c r="BQ63" s="103"/>
      <c r="BR63" s="103"/>
      <c r="BS63" s="103"/>
      <c r="BT63" s="103"/>
      <c r="BU63" s="103"/>
      <c r="BV63" s="103"/>
      <c r="BW63" s="103"/>
      <c r="BX63" s="103"/>
      <c r="BY63" s="103"/>
      <c r="BZ63" s="103"/>
      <c r="CA63" s="103"/>
      <c r="CB63" s="103"/>
      <c r="CC63" s="103"/>
      <c r="CD63" s="103"/>
      <c r="CE63" s="103"/>
      <c r="CF63" s="103"/>
      <c r="CG63" s="103"/>
      <c r="CH63" s="103"/>
      <c r="CI63" s="103"/>
      <c r="CJ63" s="103"/>
      <c r="CK63" s="103"/>
      <c r="CL63" s="103"/>
      <c r="CM63" s="103"/>
      <c r="CN63" s="103"/>
      <c r="CO63" s="103"/>
      <c r="CP63" s="103"/>
      <c r="CQ63" s="103"/>
      <c r="CR63" s="103"/>
      <c r="CS63" s="103"/>
      <c r="CT63" s="103"/>
      <c r="CU63" s="103"/>
      <c r="CV63" s="103"/>
      <c r="CW63" s="103"/>
      <c r="CX63" s="103"/>
      <c r="CY63" s="103"/>
      <c r="CZ63" s="103"/>
      <c r="DA63" s="103"/>
      <c r="DB63" s="103"/>
      <c r="DC63" s="103"/>
      <c r="DD63" s="103"/>
      <c r="DE63" s="103"/>
      <c r="DF63" s="103"/>
      <c r="DG63" s="103"/>
      <c r="DH63" s="103"/>
      <c r="DI63" s="103"/>
      <c r="DJ63" s="103"/>
      <c r="DK63" s="103"/>
      <c r="DL63" s="103"/>
      <c r="DM63" s="103"/>
      <c r="DN63" s="103"/>
      <c r="DO63" s="103"/>
      <c r="DP63" s="103"/>
      <c r="DQ63" s="103"/>
      <c r="DR63" s="103"/>
      <c r="DS63" s="103"/>
      <c r="DT63" s="103"/>
      <c r="DU63" s="103"/>
      <c r="DV63" s="103"/>
      <c r="DW63" s="103"/>
      <c r="DX63" s="103"/>
      <c r="DY63" s="103"/>
      <c r="DZ63" s="103"/>
      <c r="EA63" s="103"/>
      <c r="EB63" s="103"/>
      <c r="EC63" s="103"/>
      <c r="ED63" s="103"/>
      <c r="EE63" s="103"/>
      <c r="EF63" s="103"/>
      <c r="EG63" s="103"/>
      <c r="EH63" s="103"/>
      <c r="EI63" s="103"/>
      <c r="EJ63" s="103"/>
      <c r="EK63" s="103"/>
      <c r="EL63" s="103"/>
      <c r="EM63" s="103"/>
      <c r="EN63" s="103"/>
      <c r="EO63" s="103"/>
      <c r="EP63" s="103"/>
      <c r="EQ63" s="103"/>
      <c r="ER63" s="103"/>
      <c r="ES63" s="103"/>
      <c r="ET63" s="103"/>
      <c r="EU63" s="103"/>
      <c r="EV63" s="103"/>
      <c r="EW63" s="103"/>
      <c r="EX63" s="103"/>
      <c r="EY63" s="103"/>
      <c r="EZ63" s="103"/>
      <c r="FA63" s="103"/>
      <c r="FB63" s="103"/>
      <c r="FC63" s="103"/>
      <c r="FD63" s="103"/>
      <c r="FE63" s="103"/>
      <c r="FF63" s="103"/>
      <c r="FG63" s="103"/>
      <c r="FH63" s="103"/>
      <c r="FI63" s="103"/>
      <c r="FJ63" s="103"/>
      <c r="FK63" s="103"/>
      <c r="FL63" s="103"/>
      <c r="FM63" s="103"/>
      <c r="FN63" s="103"/>
      <c r="FO63" s="103"/>
      <c r="FP63" s="103"/>
      <c r="FQ63" s="103"/>
      <c r="FR63" s="103"/>
      <c r="FS63" s="103"/>
      <c r="FT63" s="103"/>
      <c r="FU63" s="103"/>
      <c r="FV63" s="103"/>
      <c r="FW63" s="103"/>
      <c r="FX63" s="103"/>
      <c r="FY63" s="103"/>
      <c r="FZ63" s="103"/>
      <c r="GA63" s="103"/>
      <c r="GB63" s="103"/>
      <c r="GC63" s="103"/>
      <c r="GD63" s="103"/>
      <c r="GE63" s="103"/>
      <c r="GF63" s="103"/>
      <c r="GG63" s="103"/>
      <c r="GH63" s="103"/>
      <c r="GI63" s="103"/>
      <c r="GJ63" s="103"/>
      <c r="GK63" s="103"/>
      <c r="GL63" s="103"/>
      <c r="GM63" s="103"/>
      <c r="GN63" s="103"/>
      <c r="GO63" s="103"/>
      <c r="GP63" s="103"/>
      <c r="GQ63" s="103"/>
      <c r="GR63" s="103"/>
      <c r="GS63" s="103"/>
      <c r="GT63" s="103"/>
      <c r="GU63" s="103"/>
      <c r="GV63" s="103"/>
      <c r="GW63" s="103"/>
      <c r="GX63" s="103"/>
      <c r="GY63" s="103"/>
      <c r="GZ63" s="103"/>
      <c r="HA63" s="103"/>
      <c r="HB63" s="103"/>
      <c r="HC63" s="103"/>
      <c r="HD63" s="103"/>
      <c r="HE63" s="103"/>
      <c r="HF63" s="103"/>
      <c r="HG63" s="103"/>
      <c r="HH63" s="103"/>
      <c r="HI63" s="103"/>
      <c r="HJ63" s="103"/>
      <c r="HK63" s="103"/>
      <c r="HL63" s="103"/>
      <c r="HM63" s="103"/>
      <c r="HN63" s="103"/>
      <c r="HO63" s="103"/>
      <c r="HP63" s="103"/>
      <c r="HQ63" s="103"/>
      <c r="HR63" s="103"/>
      <c r="HS63" s="103"/>
      <c r="HT63" s="103"/>
      <c r="HU63" s="103"/>
      <c r="HV63" s="103"/>
      <c r="HW63" s="103"/>
      <c r="HX63" s="103"/>
      <c r="HY63" s="103"/>
      <c r="HZ63" s="103"/>
      <c r="IA63" s="103"/>
      <c r="IB63" s="103"/>
      <c r="IC63" s="103"/>
      <c r="ID63" s="103"/>
      <c r="IE63" s="103"/>
      <c r="IF63" s="103"/>
      <c r="IG63" s="103"/>
      <c r="IH63" s="103"/>
      <c r="II63" s="103"/>
      <c r="IJ63" s="103"/>
      <c r="IK63" s="103"/>
      <c r="IL63" s="103"/>
      <c r="IM63" s="103"/>
      <c r="IN63" s="103"/>
      <c r="IO63" s="103"/>
    </row>
    <row r="64" spans="1:249" ht="31.5" x14ac:dyDescent="0.25">
      <c r="A64" s="306">
        <v>8</v>
      </c>
      <c r="B64" s="1417"/>
      <c r="C64" s="6" t="s">
        <v>236</v>
      </c>
      <c r="D64" s="1211"/>
      <c r="E64" s="1211"/>
      <c r="F64" s="1211">
        <v>10</v>
      </c>
      <c r="G64" s="696">
        <v>10</v>
      </c>
      <c r="H64" s="802" t="s">
        <v>971</v>
      </c>
      <c r="I64" s="803"/>
      <c r="J64" s="1230" t="s">
        <v>257</v>
      </c>
      <c r="K64" s="147" t="s">
        <v>278</v>
      </c>
      <c r="L64" s="1242"/>
      <c r="M64" s="247" t="s">
        <v>1050</v>
      </c>
      <c r="N64" s="957"/>
      <c r="O64" s="104" t="s">
        <v>945</v>
      </c>
      <c r="P64" s="103" t="s">
        <v>944</v>
      </c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  <c r="AY64" s="103"/>
      <c r="AZ64" s="103"/>
      <c r="BA64" s="103"/>
      <c r="BB64" s="103"/>
      <c r="BC64" s="103"/>
      <c r="BD64" s="103"/>
      <c r="BE64" s="103"/>
      <c r="BF64" s="103"/>
      <c r="BG64" s="103"/>
      <c r="BH64" s="103"/>
      <c r="BI64" s="103"/>
      <c r="BJ64" s="103"/>
      <c r="BK64" s="103"/>
      <c r="BL64" s="103"/>
      <c r="BM64" s="103"/>
      <c r="BN64" s="103"/>
      <c r="BO64" s="103"/>
      <c r="BP64" s="103"/>
      <c r="BQ64" s="103"/>
      <c r="BR64" s="103"/>
      <c r="BS64" s="103"/>
      <c r="BT64" s="103"/>
      <c r="BU64" s="103"/>
      <c r="BV64" s="103"/>
      <c r="BW64" s="103"/>
      <c r="BX64" s="103"/>
      <c r="BY64" s="103"/>
      <c r="BZ64" s="103"/>
      <c r="CA64" s="103"/>
      <c r="CB64" s="103"/>
      <c r="CC64" s="103"/>
      <c r="CD64" s="103"/>
      <c r="CE64" s="103"/>
      <c r="CF64" s="103"/>
      <c r="CG64" s="103"/>
      <c r="CH64" s="103"/>
      <c r="CI64" s="103"/>
      <c r="CJ64" s="103"/>
      <c r="CK64" s="103"/>
      <c r="CL64" s="103"/>
      <c r="CM64" s="103"/>
      <c r="CN64" s="103"/>
      <c r="CO64" s="103"/>
      <c r="CP64" s="103"/>
      <c r="CQ64" s="103"/>
      <c r="CR64" s="103"/>
      <c r="CS64" s="103"/>
      <c r="CT64" s="103"/>
      <c r="CU64" s="103"/>
      <c r="CV64" s="103"/>
      <c r="CW64" s="103"/>
      <c r="CX64" s="103"/>
      <c r="CY64" s="103"/>
      <c r="CZ64" s="103"/>
      <c r="DA64" s="103"/>
      <c r="DB64" s="103"/>
      <c r="DC64" s="103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  <c r="DQ64" s="103"/>
      <c r="DR64" s="103"/>
      <c r="DS64" s="103"/>
      <c r="DT64" s="103"/>
      <c r="DU64" s="103"/>
      <c r="DV64" s="103"/>
      <c r="DW64" s="103"/>
      <c r="DX64" s="103"/>
      <c r="DY64" s="103"/>
      <c r="DZ64" s="103"/>
      <c r="EA64" s="103"/>
      <c r="EB64" s="103"/>
      <c r="EC64" s="103"/>
      <c r="ED64" s="103"/>
      <c r="EE64" s="103"/>
      <c r="EF64" s="103"/>
      <c r="EG64" s="103"/>
      <c r="EH64" s="103"/>
      <c r="EI64" s="103"/>
      <c r="EJ64" s="103"/>
      <c r="EK64" s="103"/>
      <c r="EL64" s="103"/>
      <c r="EM64" s="103"/>
      <c r="EN64" s="103"/>
      <c r="EO64" s="103"/>
      <c r="EP64" s="103"/>
      <c r="EQ64" s="103"/>
      <c r="ER64" s="103"/>
      <c r="ES64" s="103"/>
      <c r="ET64" s="103"/>
      <c r="EU64" s="103"/>
      <c r="EV64" s="103"/>
      <c r="EW64" s="103"/>
      <c r="EX64" s="103"/>
      <c r="EY64" s="103"/>
      <c r="EZ64" s="103"/>
      <c r="FA64" s="103"/>
      <c r="FB64" s="103"/>
      <c r="FC64" s="103"/>
      <c r="FD64" s="103"/>
      <c r="FE64" s="103"/>
      <c r="FF64" s="103"/>
      <c r="FG64" s="103"/>
      <c r="FH64" s="103"/>
      <c r="FI64" s="103"/>
      <c r="FJ64" s="103"/>
      <c r="FK64" s="103"/>
      <c r="FL64" s="103"/>
      <c r="FM64" s="103"/>
      <c r="FN64" s="103"/>
      <c r="FO64" s="103"/>
      <c r="FP64" s="103"/>
      <c r="FQ64" s="103"/>
      <c r="FR64" s="103"/>
      <c r="FS64" s="103"/>
      <c r="FT64" s="103"/>
      <c r="FU64" s="103"/>
      <c r="FV64" s="103"/>
      <c r="FW64" s="103"/>
      <c r="FX64" s="103"/>
      <c r="FY64" s="103"/>
      <c r="FZ64" s="103"/>
      <c r="GA64" s="103"/>
      <c r="GB64" s="103"/>
      <c r="GC64" s="103"/>
      <c r="GD64" s="103"/>
      <c r="GE64" s="103"/>
      <c r="GF64" s="103"/>
      <c r="GG64" s="103"/>
      <c r="GH64" s="103"/>
      <c r="GI64" s="103"/>
      <c r="GJ64" s="103"/>
      <c r="GK64" s="103"/>
      <c r="GL64" s="103"/>
      <c r="GM64" s="103"/>
      <c r="GN64" s="103"/>
      <c r="GO64" s="103"/>
      <c r="GP64" s="103"/>
      <c r="GQ64" s="103"/>
      <c r="GR64" s="103"/>
      <c r="GS64" s="103"/>
      <c r="GT64" s="103"/>
      <c r="GU64" s="103"/>
      <c r="GV64" s="103"/>
      <c r="GW64" s="103"/>
      <c r="GX64" s="103"/>
      <c r="GY64" s="103"/>
      <c r="GZ64" s="103"/>
      <c r="HA64" s="103"/>
      <c r="HB64" s="103"/>
      <c r="HC64" s="103"/>
      <c r="HD64" s="103"/>
      <c r="HE64" s="103"/>
      <c r="HF64" s="103"/>
      <c r="HG64" s="103"/>
      <c r="HH64" s="103"/>
      <c r="HI64" s="103"/>
      <c r="HJ64" s="103"/>
      <c r="HK64" s="103"/>
      <c r="HL64" s="103"/>
      <c r="HM64" s="103"/>
      <c r="HN64" s="103"/>
      <c r="HO64" s="103"/>
      <c r="HP64" s="103"/>
      <c r="HQ64" s="103"/>
      <c r="HR64" s="103"/>
      <c r="HS64" s="103"/>
      <c r="HT64" s="103"/>
      <c r="HU64" s="103"/>
      <c r="HV64" s="103"/>
      <c r="HW64" s="103"/>
      <c r="HX64" s="103"/>
      <c r="HY64" s="103"/>
      <c r="HZ64" s="103"/>
      <c r="IA64" s="103"/>
      <c r="IB64" s="103"/>
      <c r="IC64" s="103"/>
      <c r="ID64" s="103"/>
      <c r="IE64" s="103"/>
      <c r="IF64" s="103"/>
      <c r="IG64" s="103"/>
      <c r="IH64" s="103"/>
      <c r="II64" s="103"/>
      <c r="IJ64" s="103"/>
      <c r="IK64" s="103"/>
      <c r="IL64" s="103"/>
      <c r="IM64" s="103"/>
      <c r="IN64" s="103"/>
      <c r="IO64" s="103"/>
    </row>
    <row r="65" spans="1:249" ht="31.5" x14ac:dyDescent="0.25">
      <c r="A65" s="306">
        <v>9</v>
      </c>
      <c r="B65" s="1417"/>
      <c r="C65" s="672" t="s">
        <v>274</v>
      </c>
      <c r="D65" s="673" t="s">
        <v>224</v>
      </c>
      <c r="E65" s="673">
        <v>4</v>
      </c>
      <c r="F65" s="673">
        <v>30</v>
      </c>
      <c r="G65" s="674">
        <v>30</v>
      </c>
      <c r="H65" s="673" t="s">
        <v>80</v>
      </c>
      <c r="I65" s="673"/>
      <c r="J65" s="661" t="s">
        <v>257</v>
      </c>
      <c r="K65" s="682" t="s">
        <v>261</v>
      </c>
      <c r="L65" s="1242"/>
      <c r="M65" s="247" t="s">
        <v>1047</v>
      </c>
      <c r="N65" s="958"/>
      <c r="O65" s="104" t="s">
        <v>945</v>
      </c>
      <c r="P65" s="103" t="s">
        <v>944</v>
      </c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  <c r="AY65" s="103"/>
      <c r="AZ65" s="103"/>
      <c r="BA65" s="103"/>
      <c r="BB65" s="103"/>
      <c r="BC65" s="103"/>
      <c r="BD65" s="103"/>
      <c r="BE65" s="103"/>
      <c r="BF65" s="103"/>
      <c r="BG65" s="103"/>
      <c r="BH65" s="103"/>
      <c r="BI65" s="103"/>
      <c r="BJ65" s="103"/>
      <c r="BK65" s="103"/>
      <c r="BL65" s="103"/>
      <c r="BM65" s="103"/>
      <c r="BN65" s="103"/>
      <c r="BO65" s="103"/>
      <c r="BP65" s="103"/>
      <c r="BQ65" s="103"/>
      <c r="BR65" s="103"/>
      <c r="BS65" s="103"/>
      <c r="BT65" s="103"/>
      <c r="BU65" s="103"/>
      <c r="BV65" s="103"/>
      <c r="BW65" s="103"/>
      <c r="BX65" s="103"/>
      <c r="BY65" s="103"/>
      <c r="BZ65" s="103"/>
      <c r="CA65" s="103"/>
      <c r="CB65" s="103"/>
      <c r="CC65" s="103"/>
      <c r="CD65" s="103"/>
      <c r="CE65" s="103"/>
      <c r="CF65" s="103"/>
      <c r="CG65" s="103"/>
      <c r="CH65" s="103"/>
      <c r="CI65" s="103"/>
      <c r="CJ65" s="103"/>
      <c r="CK65" s="103"/>
      <c r="CL65" s="103"/>
      <c r="CM65" s="103"/>
      <c r="CN65" s="103"/>
      <c r="CO65" s="103"/>
      <c r="CP65" s="103"/>
      <c r="CQ65" s="103"/>
      <c r="CR65" s="103"/>
      <c r="CS65" s="103"/>
      <c r="CT65" s="103"/>
      <c r="CU65" s="103"/>
      <c r="CV65" s="103"/>
      <c r="CW65" s="103"/>
      <c r="CX65" s="103"/>
      <c r="CY65" s="103"/>
      <c r="CZ65" s="103"/>
      <c r="DA65" s="103"/>
      <c r="DB65" s="103"/>
      <c r="DC65" s="103"/>
      <c r="DD65" s="103"/>
      <c r="DE65" s="103"/>
      <c r="DF65" s="103"/>
      <c r="DG65" s="103"/>
      <c r="DH65" s="103"/>
      <c r="DI65" s="103"/>
      <c r="DJ65" s="103"/>
      <c r="DK65" s="103"/>
      <c r="DL65" s="103"/>
      <c r="DM65" s="103"/>
      <c r="DN65" s="103"/>
      <c r="DO65" s="103"/>
      <c r="DP65" s="103"/>
      <c r="DQ65" s="103"/>
      <c r="DR65" s="103"/>
      <c r="DS65" s="103"/>
      <c r="DT65" s="103"/>
      <c r="DU65" s="103"/>
      <c r="DV65" s="103"/>
      <c r="DW65" s="103"/>
      <c r="DX65" s="103"/>
      <c r="DY65" s="103"/>
      <c r="DZ65" s="103"/>
      <c r="EA65" s="103"/>
      <c r="EB65" s="103"/>
      <c r="EC65" s="103"/>
      <c r="ED65" s="103"/>
      <c r="EE65" s="103"/>
      <c r="EF65" s="103"/>
      <c r="EG65" s="103"/>
      <c r="EH65" s="103"/>
      <c r="EI65" s="103"/>
      <c r="EJ65" s="103"/>
      <c r="EK65" s="103"/>
      <c r="EL65" s="103"/>
      <c r="EM65" s="103"/>
      <c r="EN65" s="103"/>
      <c r="EO65" s="103"/>
      <c r="EP65" s="103"/>
      <c r="EQ65" s="103"/>
      <c r="ER65" s="103"/>
      <c r="ES65" s="103"/>
      <c r="ET65" s="103"/>
      <c r="EU65" s="103"/>
      <c r="EV65" s="103"/>
      <c r="EW65" s="103"/>
      <c r="EX65" s="103"/>
      <c r="EY65" s="103"/>
      <c r="EZ65" s="103"/>
      <c r="FA65" s="103"/>
      <c r="FB65" s="103"/>
      <c r="FC65" s="103"/>
      <c r="FD65" s="103"/>
      <c r="FE65" s="103"/>
      <c r="FF65" s="103"/>
      <c r="FG65" s="103"/>
      <c r="FH65" s="103"/>
      <c r="FI65" s="103"/>
      <c r="FJ65" s="103"/>
      <c r="FK65" s="103"/>
      <c r="FL65" s="103"/>
      <c r="FM65" s="103"/>
      <c r="FN65" s="103"/>
      <c r="FO65" s="103"/>
      <c r="FP65" s="103"/>
      <c r="FQ65" s="103"/>
      <c r="FR65" s="103"/>
      <c r="FS65" s="103"/>
      <c r="FT65" s="103"/>
      <c r="FU65" s="103"/>
      <c r="FV65" s="103"/>
      <c r="FW65" s="103"/>
      <c r="FX65" s="103"/>
      <c r="FY65" s="103"/>
      <c r="FZ65" s="103"/>
      <c r="GA65" s="103"/>
      <c r="GB65" s="103"/>
      <c r="GC65" s="103"/>
      <c r="GD65" s="103"/>
      <c r="GE65" s="103"/>
      <c r="GF65" s="103"/>
      <c r="GG65" s="103"/>
      <c r="GH65" s="103"/>
      <c r="GI65" s="103"/>
      <c r="GJ65" s="103"/>
      <c r="GK65" s="103"/>
      <c r="GL65" s="103"/>
      <c r="GM65" s="103"/>
      <c r="GN65" s="103"/>
      <c r="GO65" s="103"/>
      <c r="GP65" s="103"/>
      <c r="GQ65" s="103"/>
      <c r="GR65" s="103"/>
      <c r="GS65" s="103"/>
      <c r="GT65" s="103"/>
      <c r="GU65" s="103"/>
      <c r="GV65" s="103"/>
      <c r="GW65" s="103"/>
      <c r="GX65" s="103"/>
      <c r="GY65" s="103"/>
      <c r="GZ65" s="103"/>
      <c r="HA65" s="103"/>
      <c r="HB65" s="103"/>
      <c r="HC65" s="103"/>
      <c r="HD65" s="103"/>
      <c r="HE65" s="103"/>
      <c r="HF65" s="103"/>
      <c r="HG65" s="103"/>
      <c r="HH65" s="103"/>
      <c r="HI65" s="103"/>
      <c r="HJ65" s="103"/>
      <c r="HK65" s="103"/>
      <c r="HL65" s="103"/>
      <c r="HM65" s="103"/>
      <c r="HN65" s="103"/>
      <c r="HO65" s="103"/>
      <c r="HP65" s="103"/>
      <c r="HQ65" s="103"/>
      <c r="HR65" s="103"/>
      <c r="HS65" s="103"/>
      <c r="HT65" s="103"/>
      <c r="HU65" s="103"/>
      <c r="HV65" s="103"/>
      <c r="HW65" s="103"/>
      <c r="HX65" s="103"/>
      <c r="HY65" s="103"/>
      <c r="HZ65" s="103"/>
      <c r="IA65" s="103"/>
      <c r="IB65" s="103"/>
      <c r="IC65" s="103"/>
      <c r="ID65" s="103"/>
      <c r="IE65" s="103"/>
      <c r="IF65" s="103"/>
      <c r="IG65" s="103"/>
      <c r="IH65" s="103"/>
      <c r="II65" s="103"/>
      <c r="IJ65" s="103"/>
      <c r="IK65" s="103"/>
      <c r="IL65" s="103"/>
      <c r="IM65" s="103"/>
      <c r="IN65" s="103"/>
      <c r="IO65" s="103"/>
    </row>
    <row r="66" spans="1:249" ht="31.5" x14ac:dyDescent="0.25">
      <c r="A66" s="306">
        <v>10</v>
      </c>
      <c r="B66" s="1417"/>
      <c r="C66" s="672" t="s">
        <v>275</v>
      </c>
      <c r="D66" s="673"/>
      <c r="E66" s="673"/>
      <c r="F66" s="673">
        <v>10</v>
      </c>
      <c r="G66" s="674">
        <v>10</v>
      </c>
      <c r="H66" s="673" t="s">
        <v>80</v>
      </c>
      <c r="I66" s="673"/>
      <c r="J66" s="661" t="s">
        <v>257</v>
      </c>
      <c r="K66" s="682" t="s">
        <v>261</v>
      </c>
      <c r="L66" s="1242"/>
      <c r="M66" s="247" t="s">
        <v>1022</v>
      </c>
      <c r="N66" s="958"/>
      <c r="O66" s="104" t="s">
        <v>945</v>
      </c>
      <c r="P66" s="103" t="s">
        <v>944</v>
      </c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O66" s="103"/>
      <c r="BP66" s="103"/>
      <c r="BQ66" s="103"/>
      <c r="BR66" s="103"/>
      <c r="BS66" s="103"/>
      <c r="BT66" s="103"/>
      <c r="BU66" s="103"/>
      <c r="BV66" s="103"/>
      <c r="BW66" s="103"/>
      <c r="BX66" s="103"/>
      <c r="BY66" s="103"/>
      <c r="BZ66" s="103"/>
      <c r="CA66" s="103"/>
      <c r="CB66" s="103"/>
      <c r="CC66" s="103"/>
      <c r="CD66" s="103"/>
      <c r="CE66" s="103"/>
      <c r="CF66" s="103"/>
      <c r="CG66" s="103"/>
      <c r="CH66" s="103"/>
      <c r="CI66" s="103"/>
      <c r="CJ66" s="103"/>
      <c r="CK66" s="103"/>
      <c r="CL66" s="103"/>
      <c r="CM66" s="103"/>
      <c r="CN66" s="103"/>
      <c r="CO66" s="103"/>
      <c r="CP66" s="103"/>
      <c r="CQ66" s="103"/>
      <c r="CR66" s="103"/>
      <c r="CS66" s="103"/>
      <c r="CT66" s="103"/>
      <c r="CU66" s="103"/>
      <c r="CV66" s="103"/>
      <c r="CW66" s="103"/>
      <c r="CX66" s="103"/>
      <c r="CY66" s="103"/>
      <c r="CZ66" s="103"/>
      <c r="DA66" s="103"/>
      <c r="DB66" s="103"/>
      <c r="DC66" s="103"/>
      <c r="DD66" s="103"/>
      <c r="DE66" s="103"/>
      <c r="DF66" s="103"/>
      <c r="DG66" s="103"/>
      <c r="DH66" s="103"/>
      <c r="DI66" s="103"/>
      <c r="DJ66" s="103"/>
      <c r="DK66" s="103"/>
      <c r="DL66" s="103"/>
      <c r="DM66" s="103"/>
      <c r="DN66" s="103"/>
      <c r="DO66" s="103"/>
      <c r="DP66" s="103"/>
      <c r="DQ66" s="103"/>
      <c r="DR66" s="103"/>
      <c r="DS66" s="103"/>
      <c r="DT66" s="103"/>
      <c r="DU66" s="103"/>
      <c r="DV66" s="103"/>
      <c r="DW66" s="103"/>
      <c r="DX66" s="103"/>
      <c r="DY66" s="103"/>
      <c r="DZ66" s="103"/>
      <c r="EA66" s="103"/>
      <c r="EB66" s="103"/>
      <c r="EC66" s="103"/>
      <c r="ED66" s="103"/>
      <c r="EE66" s="103"/>
      <c r="EF66" s="103"/>
      <c r="EG66" s="103"/>
      <c r="EH66" s="103"/>
      <c r="EI66" s="103"/>
      <c r="EJ66" s="103"/>
      <c r="EK66" s="103"/>
      <c r="EL66" s="103"/>
      <c r="EM66" s="103"/>
      <c r="EN66" s="103"/>
      <c r="EO66" s="103"/>
      <c r="EP66" s="103"/>
      <c r="EQ66" s="103"/>
      <c r="ER66" s="103"/>
      <c r="ES66" s="103"/>
      <c r="ET66" s="103"/>
      <c r="EU66" s="103"/>
      <c r="EV66" s="103"/>
      <c r="EW66" s="103"/>
      <c r="EX66" s="103"/>
      <c r="EY66" s="103"/>
      <c r="EZ66" s="103"/>
      <c r="FA66" s="103"/>
      <c r="FB66" s="103"/>
      <c r="FC66" s="103"/>
      <c r="FD66" s="103"/>
      <c r="FE66" s="103"/>
      <c r="FF66" s="103"/>
      <c r="FG66" s="103"/>
      <c r="FH66" s="103"/>
      <c r="FI66" s="103"/>
      <c r="FJ66" s="103"/>
      <c r="FK66" s="103"/>
      <c r="FL66" s="103"/>
      <c r="FM66" s="103"/>
      <c r="FN66" s="103"/>
      <c r="FO66" s="103"/>
      <c r="FP66" s="103"/>
      <c r="FQ66" s="103"/>
      <c r="FR66" s="103"/>
      <c r="FS66" s="103"/>
      <c r="FT66" s="103"/>
      <c r="FU66" s="103"/>
      <c r="FV66" s="103"/>
      <c r="FW66" s="103"/>
      <c r="FX66" s="103"/>
      <c r="FY66" s="103"/>
      <c r="FZ66" s="103"/>
      <c r="GA66" s="103"/>
      <c r="GB66" s="103"/>
      <c r="GC66" s="103"/>
      <c r="GD66" s="103"/>
      <c r="GE66" s="103"/>
      <c r="GF66" s="103"/>
      <c r="GG66" s="103"/>
      <c r="GH66" s="103"/>
      <c r="GI66" s="103"/>
      <c r="GJ66" s="103"/>
      <c r="GK66" s="103"/>
      <c r="GL66" s="103"/>
      <c r="GM66" s="103"/>
      <c r="GN66" s="103"/>
      <c r="GO66" s="103"/>
      <c r="GP66" s="103"/>
      <c r="GQ66" s="103"/>
      <c r="GR66" s="103"/>
      <c r="GS66" s="103"/>
      <c r="GT66" s="103"/>
      <c r="GU66" s="103"/>
      <c r="GV66" s="103"/>
      <c r="GW66" s="103"/>
      <c r="GX66" s="103"/>
      <c r="GY66" s="103"/>
      <c r="GZ66" s="103"/>
      <c r="HA66" s="103"/>
      <c r="HB66" s="103"/>
      <c r="HC66" s="103"/>
      <c r="HD66" s="103"/>
      <c r="HE66" s="103"/>
      <c r="HF66" s="103"/>
      <c r="HG66" s="103"/>
      <c r="HH66" s="103"/>
      <c r="HI66" s="103"/>
      <c r="HJ66" s="103"/>
      <c r="HK66" s="103"/>
      <c r="HL66" s="103"/>
      <c r="HM66" s="103"/>
      <c r="HN66" s="103"/>
      <c r="HO66" s="103"/>
      <c r="HP66" s="103"/>
      <c r="HQ66" s="103"/>
      <c r="HR66" s="103"/>
      <c r="HS66" s="103"/>
      <c r="HT66" s="103"/>
      <c r="HU66" s="103"/>
      <c r="HV66" s="103"/>
      <c r="HW66" s="103"/>
      <c r="HX66" s="103"/>
      <c r="HY66" s="103"/>
      <c r="HZ66" s="103"/>
      <c r="IA66" s="103"/>
      <c r="IB66" s="103"/>
      <c r="IC66" s="103"/>
      <c r="ID66" s="103"/>
      <c r="IE66" s="103"/>
      <c r="IF66" s="103"/>
      <c r="IG66" s="103"/>
      <c r="IH66" s="103"/>
      <c r="II66" s="103"/>
      <c r="IJ66" s="103"/>
      <c r="IK66" s="103"/>
      <c r="IL66" s="103"/>
      <c r="IM66" s="103"/>
      <c r="IN66" s="103"/>
      <c r="IO66" s="103"/>
    </row>
    <row r="67" spans="1:249" s="103" customFormat="1" ht="48" thickBot="1" x14ac:dyDescent="0.3">
      <c r="A67" s="306">
        <v>11</v>
      </c>
      <c r="B67" s="1417"/>
      <c r="C67" s="6" t="s">
        <v>276</v>
      </c>
      <c r="D67" s="14"/>
      <c r="E67" s="1211"/>
      <c r="F67" s="1211">
        <v>150</v>
      </c>
      <c r="G67" s="1134">
        <v>337.983</v>
      </c>
      <c r="H67" s="1211"/>
      <c r="I67" s="1134"/>
      <c r="J67" s="1230" t="s">
        <v>257</v>
      </c>
      <c r="K67" s="1242" t="s">
        <v>272</v>
      </c>
      <c r="L67" s="1242"/>
      <c r="M67" s="247" t="s">
        <v>757</v>
      </c>
      <c r="N67" s="957" t="s">
        <v>810</v>
      </c>
      <c r="O67" s="103" t="s">
        <v>945</v>
      </c>
      <c r="P67" s="103" t="s">
        <v>944</v>
      </c>
    </row>
    <row r="68" spans="1:249" s="60" customFormat="1" ht="16.5" thickBot="1" x14ac:dyDescent="0.3">
      <c r="A68" s="888"/>
      <c r="B68" s="33" t="s">
        <v>188</v>
      </c>
      <c r="C68" s="123"/>
      <c r="D68" s="124"/>
      <c r="E68" s="695"/>
      <c r="F68" s="125">
        <f>SUM(F57:F67)</f>
        <v>900</v>
      </c>
      <c r="G68" s="126">
        <f>SUM(G57:G67)</f>
        <v>1087.9829999999999</v>
      </c>
      <c r="H68" s="692"/>
      <c r="I68" s="693"/>
      <c r="J68" s="1044"/>
      <c r="K68" s="627"/>
      <c r="L68" s="127"/>
      <c r="M68" s="40"/>
      <c r="N68" s="955"/>
      <c r="O68" s="104" t="s">
        <v>945</v>
      </c>
      <c r="P68" s="103" t="s">
        <v>944</v>
      </c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  <c r="FR68" s="26"/>
      <c r="FS68" s="26"/>
      <c r="FT68" s="26"/>
      <c r="FU68" s="26"/>
      <c r="FV68" s="26"/>
      <c r="FW68" s="26"/>
      <c r="FX68" s="26"/>
      <c r="FY68" s="26"/>
      <c r="FZ68" s="26"/>
      <c r="GA68" s="26"/>
      <c r="GB68" s="26"/>
      <c r="GC68" s="26"/>
      <c r="GD68" s="26"/>
      <c r="GE68" s="26"/>
      <c r="GF68" s="26"/>
      <c r="GG68" s="26"/>
      <c r="GH68" s="26"/>
      <c r="GI68" s="26"/>
      <c r="GJ68" s="26"/>
      <c r="GK68" s="26"/>
      <c r="GL68" s="26"/>
      <c r="GM68" s="26"/>
      <c r="GN68" s="26"/>
      <c r="GO68" s="26"/>
      <c r="GP68" s="26"/>
      <c r="GQ68" s="26"/>
      <c r="GR68" s="26"/>
      <c r="GS68" s="26"/>
      <c r="GT68" s="26"/>
      <c r="GU68" s="26"/>
      <c r="GV68" s="26"/>
      <c r="GW68" s="26"/>
      <c r="GX68" s="26"/>
      <c r="GY68" s="26"/>
      <c r="GZ68" s="26"/>
      <c r="HA68" s="26"/>
      <c r="HB68" s="26"/>
      <c r="HC68" s="26"/>
      <c r="HD68" s="26"/>
      <c r="HE68" s="26"/>
      <c r="HF68" s="26"/>
      <c r="HG68" s="26"/>
      <c r="HH68" s="26"/>
      <c r="HI68" s="26"/>
      <c r="HJ68" s="26"/>
      <c r="HK68" s="26"/>
      <c r="HL68" s="26"/>
      <c r="HM68" s="26"/>
      <c r="HN68" s="26"/>
      <c r="HO68" s="26"/>
      <c r="HP68" s="26"/>
      <c r="HQ68" s="26"/>
      <c r="HR68" s="26"/>
      <c r="HS68" s="26"/>
      <c r="HT68" s="26"/>
      <c r="HU68" s="26"/>
      <c r="HV68" s="26"/>
      <c r="HW68" s="26"/>
      <c r="HX68" s="26"/>
      <c r="HY68" s="26"/>
      <c r="HZ68" s="26"/>
      <c r="IA68" s="26"/>
      <c r="IB68" s="26"/>
      <c r="IC68" s="26"/>
      <c r="ID68" s="26"/>
      <c r="IE68" s="26"/>
      <c r="IF68" s="26"/>
      <c r="IG68" s="26"/>
      <c r="IH68" s="26"/>
      <c r="II68" s="26"/>
      <c r="IJ68" s="26"/>
      <c r="IK68" s="26"/>
      <c r="IL68" s="26"/>
      <c r="IM68" s="26"/>
      <c r="IN68" s="26"/>
      <c r="IO68" s="26"/>
    </row>
    <row r="69" spans="1:249" ht="31.5" x14ac:dyDescent="0.25">
      <c r="A69" s="737">
        <v>1</v>
      </c>
      <c r="B69" s="1418" t="s">
        <v>25</v>
      </c>
      <c r="C69" s="6" t="s">
        <v>279</v>
      </c>
      <c r="D69" s="1211" t="s">
        <v>224</v>
      </c>
      <c r="E69" s="1211">
        <v>2</v>
      </c>
      <c r="F69" s="1211">
        <v>20</v>
      </c>
      <c r="G69" s="696">
        <v>20</v>
      </c>
      <c r="H69" s="802" t="s">
        <v>971</v>
      </c>
      <c r="I69" s="803"/>
      <c r="J69" s="1230" t="s">
        <v>257</v>
      </c>
      <c r="K69" s="147" t="s">
        <v>287</v>
      </c>
      <c r="L69" s="1242"/>
      <c r="M69" s="247" t="s">
        <v>1050</v>
      </c>
      <c r="N69" s="957"/>
      <c r="O69" s="104" t="s">
        <v>945</v>
      </c>
      <c r="P69" s="103" t="s">
        <v>944</v>
      </c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  <c r="AY69" s="103"/>
      <c r="AZ69" s="103"/>
      <c r="BA69" s="103"/>
      <c r="BB69" s="103"/>
      <c r="BC69" s="103"/>
      <c r="BD69" s="103"/>
      <c r="BE69" s="103"/>
      <c r="BF69" s="103"/>
      <c r="BG69" s="103"/>
      <c r="BH69" s="103"/>
      <c r="BI69" s="103"/>
      <c r="BJ69" s="103"/>
      <c r="BK69" s="103"/>
      <c r="BL69" s="103"/>
      <c r="BM69" s="103"/>
      <c r="BN69" s="103"/>
      <c r="BO69" s="103"/>
      <c r="BP69" s="103"/>
      <c r="BQ69" s="103"/>
      <c r="BR69" s="103"/>
      <c r="BS69" s="103"/>
      <c r="BT69" s="103"/>
      <c r="BU69" s="103"/>
      <c r="BV69" s="103"/>
      <c r="BW69" s="103"/>
      <c r="BX69" s="103"/>
      <c r="BY69" s="103"/>
      <c r="BZ69" s="103"/>
      <c r="CA69" s="103"/>
      <c r="CB69" s="103"/>
      <c r="CC69" s="103"/>
      <c r="CD69" s="103"/>
      <c r="CE69" s="103"/>
      <c r="CF69" s="103"/>
      <c r="CG69" s="103"/>
      <c r="CH69" s="103"/>
      <c r="CI69" s="103"/>
      <c r="CJ69" s="103"/>
      <c r="CK69" s="103"/>
      <c r="CL69" s="103"/>
      <c r="CM69" s="103"/>
      <c r="CN69" s="103"/>
      <c r="CO69" s="103"/>
      <c r="CP69" s="103"/>
      <c r="CQ69" s="103"/>
      <c r="CR69" s="103"/>
      <c r="CS69" s="103"/>
      <c r="CT69" s="103"/>
      <c r="CU69" s="103"/>
      <c r="CV69" s="103"/>
      <c r="CW69" s="103"/>
      <c r="CX69" s="103"/>
      <c r="CY69" s="103"/>
      <c r="CZ69" s="103"/>
      <c r="DA69" s="103"/>
      <c r="DB69" s="103"/>
      <c r="DC69" s="103"/>
      <c r="DD69" s="103"/>
      <c r="DE69" s="103"/>
      <c r="DF69" s="103"/>
      <c r="DG69" s="103"/>
      <c r="DH69" s="103"/>
      <c r="DI69" s="103"/>
      <c r="DJ69" s="103"/>
      <c r="DK69" s="103"/>
      <c r="DL69" s="103"/>
      <c r="DM69" s="103"/>
      <c r="DN69" s="103"/>
      <c r="DO69" s="103"/>
      <c r="DP69" s="103"/>
      <c r="DQ69" s="103"/>
      <c r="DR69" s="103"/>
      <c r="DS69" s="103"/>
      <c r="DT69" s="103"/>
      <c r="DU69" s="103"/>
      <c r="DV69" s="103"/>
      <c r="DW69" s="103"/>
      <c r="DX69" s="103"/>
      <c r="DY69" s="103"/>
      <c r="DZ69" s="103"/>
      <c r="EA69" s="103"/>
      <c r="EB69" s="103"/>
      <c r="EC69" s="103"/>
      <c r="ED69" s="103"/>
      <c r="EE69" s="103"/>
      <c r="EF69" s="103"/>
      <c r="EG69" s="103"/>
      <c r="EH69" s="103"/>
      <c r="EI69" s="103"/>
      <c r="EJ69" s="103"/>
      <c r="EK69" s="103"/>
      <c r="EL69" s="103"/>
      <c r="EM69" s="103"/>
      <c r="EN69" s="103"/>
      <c r="EO69" s="103"/>
      <c r="EP69" s="103"/>
      <c r="EQ69" s="103"/>
      <c r="ER69" s="103"/>
      <c r="ES69" s="103"/>
      <c r="ET69" s="103"/>
      <c r="EU69" s="103"/>
      <c r="EV69" s="103"/>
      <c r="EW69" s="103"/>
      <c r="EX69" s="103"/>
      <c r="EY69" s="103"/>
      <c r="EZ69" s="103"/>
      <c r="FA69" s="103"/>
      <c r="FB69" s="103"/>
      <c r="FC69" s="103"/>
      <c r="FD69" s="103"/>
      <c r="FE69" s="103"/>
      <c r="FF69" s="103"/>
      <c r="FG69" s="103"/>
      <c r="FH69" s="103"/>
      <c r="FI69" s="103"/>
      <c r="FJ69" s="103"/>
      <c r="FK69" s="103"/>
      <c r="FL69" s="103"/>
      <c r="FM69" s="103"/>
      <c r="FN69" s="103"/>
      <c r="FO69" s="103"/>
      <c r="FP69" s="103"/>
      <c r="FQ69" s="103"/>
      <c r="FR69" s="103"/>
      <c r="FS69" s="103"/>
      <c r="FT69" s="103"/>
      <c r="FU69" s="103"/>
      <c r="FV69" s="103"/>
      <c r="FW69" s="103"/>
      <c r="FX69" s="103"/>
      <c r="FY69" s="103"/>
      <c r="FZ69" s="103"/>
      <c r="GA69" s="103"/>
      <c r="GB69" s="103"/>
      <c r="GC69" s="103"/>
      <c r="GD69" s="103"/>
      <c r="GE69" s="103"/>
      <c r="GF69" s="103"/>
      <c r="GG69" s="103"/>
      <c r="GH69" s="103"/>
      <c r="GI69" s="103"/>
      <c r="GJ69" s="103"/>
      <c r="GK69" s="103"/>
      <c r="GL69" s="103"/>
      <c r="GM69" s="103"/>
      <c r="GN69" s="103"/>
      <c r="GO69" s="103"/>
      <c r="GP69" s="103"/>
      <c r="GQ69" s="103"/>
      <c r="GR69" s="103"/>
      <c r="GS69" s="103"/>
      <c r="GT69" s="103"/>
      <c r="GU69" s="103"/>
      <c r="GV69" s="103"/>
      <c r="GW69" s="103"/>
      <c r="GX69" s="103"/>
      <c r="GY69" s="103"/>
      <c r="GZ69" s="103"/>
      <c r="HA69" s="103"/>
      <c r="HB69" s="103"/>
      <c r="HC69" s="103"/>
      <c r="HD69" s="103"/>
      <c r="HE69" s="103"/>
      <c r="HF69" s="103"/>
      <c r="HG69" s="103"/>
      <c r="HH69" s="103"/>
      <c r="HI69" s="103"/>
      <c r="HJ69" s="103"/>
      <c r="HK69" s="103"/>
      <c r="HL69" s="103"/>
      <c r="HM69" s="103"/>
      <c r="HN69" s="103"/>
      <c r="HO69" s="103"/>
      <c r="HP69" s="103"/>
      <c r="HQ69" s="103"/>
      <c r="HR69" s="103"/>
      <c r="HS69" s="103"/>
      <c r="HT69" s="103"/>
      <c r="HU69" s="103"/>
      <c r="HV69" s="103"/>
      <c r="HW69" s="103"/>
      <c r="HX69" s="103"/>
      <c r="HY69" s="103"/>
      <c r="HZ69" s="103"/>
      <c r="IA69" s="103"/>
      <c r="IB69" s="103"/>
      <c r="IC69" s="103"/>
      <c r="ID69" s="103"/>
      <c r="IE69" s="103"/>
      <c r="IF69" s="103"/>
      <c r="IG69" s="103"/>
      <c r="IH69" s="103"/>
      <c r="II69" s="103"/>
      <c r="IJ69" s="103"/>
      <c r="IK69" s="103"/>
      <c r="IL69" s="103"/>
      <c r="IM69" s="103"/>
      <c r="IN69" s="103"/>
      <c r="IO69" s="103"/>
    </row>
    <row r="70" spans="1:249" ht="31.5" x14ac:dyDescent="0.25">
      <c r="A70" s="737">
        <v>2</v>
      </c>
      <c r="B70" s="1417"/>
      <c r="C70" s="672" t="s">
        <v>280</v>
      </c>
      <c r="D70" s="673"/>
      <c r="E70" s="673"/>
      <c r="F70" s="673">
        <v>10</v>
      </c>
      <c r="G70" s="674">
        <v>10</v>
      </c>
      <c r="H70" s="673" t="s">
        <v>80</v>
      </c>
      <c r="I70" s="683"/>
      <c r="J70" s="661" t="s">
        <v>257</v>
      </c>
      <c r="K70" s="682" t="s">
        <v>286</v>
      </c>
      <c r="L70" s="1242"/>
      <c r="M70" s="247" t="s">
        <v>1001</v>
      </c>
      <c r="N70" s="958"/>
      <c r="O70" s="104" t="s">
        <v>945</v>
      </c>
      <c r="P70" s="103" t="s">
        <v>944</v>
      </c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 s="103"/>
      <c r="BT70" s="103"/>
      <c r="BU70" s="103"/>
      <c r="BV70" s="103"/>
      <c r="BW70" s="103"/>
      <c r="BX70" s="103"/>
      <c r="BY70" s="103"/>
      <c r="BZ70" s="103"/>
      <c r="CA70" s="103"/>
      <c r="CB70" s="103"/>
      <c r="CC70" s="103"/>
      <c r="CD70" s="103"/>
      <c r="CE70" s="103"/>
      <c r="CF70" s="103"/>
      <c r="CG70" s="103"/>
      <c r="CH70" s="103"/>
      <c r="CI70" s="103"/>
      <c r="CJ70" s="103"/>
      <c r="CK70" s="103"/>
      <c r="CL70" s="103"/>
      <c r="CM70" s="103"/>
      <c r="CN70" s="103"/>
      <c r="CO70" s="103"/>
      <c r="CP70" s="103"/>
      <c r="CQ70" s="103"/>
      <c r="CR70" s="103"/>
      <c r="CS70" s="103"/>
      <c r="CT70" s="103"/>
      <c r="CU70" s="103"/>
      <c r="CV70" s="103"/>
      <c r="CW70" s="103"/>
      <c r="CX70" s="103"/>
      <c r="CY70" s="103"/>
      <c r="CZ70" s="103"/>
      <c r="DA70" s="103"/>
      <c r="DB70" s="103"/>
      <c r="DC70" s="103"/>
      <c r="DD70" s="103"/>
      <c r="DE70" s="103"/>
      <c r="DF70" s="103"/>
      <c r="DG70" s="103"/>
      <c r="DH70" s="103"/>
      <c r="DI70" s="103"/>
      <c r="DJ70" s="103"/>
      <c r="DK70" s="103"/>
      <c r="DL70" s="103"/>
      <c r="DM70" s="103"/>
      <c r="DN70" s="103"/>
      <c r="DO70" s="103"/>
      <c r="DP70" s="103"/>
      <c r="DQ70" s="103"/>
      <c r="DR70" s="103"/>
      <c r="DS70" s="103"/>
      <c r="DT70" s="103"/>
      <c r="DU70" s="103"/>
      <c r="DV70" s="103"/>
      <c r="DW70" s="103"/>
      <c r="DX70" s="103"/>
      <c r="DY70" s="103"/>
      <c r="DZ70" s="103"/>
      <c r="EA70" s="103"/>
      <c r="EB70" s="103"/>
      <c r="EC70" s="103"/>
      <c r="ED70" s="103"/>
      <c r="EE70" s="103"/>
      <c r="EF70" s="103"/>
      <c r="EG70" s="103"/>
      <c r="EH70" s="103"/>
      <c r="EI70" s="103"/>
      <c r="EJ70" s="103"/>
      <c r="EK70" s="103"/>
      <c r="EL70" s="103"/>
      <c r="EM70" s="103"/>
      <c r="EN70" s="103"/>
      <c r="EO70" s="103"/>
      <c r="EP70" s="103"/>
      <c r="EQ70" s="103"/>
      <c r="ER70" s="103"/>
      <c r="ES70" s="103"/>
      <c r="ET70" s="103"/>
      <c r="EU70" s="103"/>
      <c r="EV70" s="103"/>
      <c r="EW70" s="103"/>
      <c r="EX70" s="103"/>
      <c r="EY70" s="103"/>
      <c r="EZ70" s="103"/>
      <c r="FA70" s="103"/>
      <c r="FB70" s="103"/>
      <c r="FC70" s="103"/>
      <c r="FD70" s="103"/>
      <c r="FE70" s="103"/>
      <c r="FF70" s="103"/>
      <c r="FG70" s="103"/>
      <c r="FH70" s="103"/>
      <c r="FI70" s="103"/>
      <c r="FJ70" s="103"/>
      <c r="FK70" s="103"/>
      <c r="FL70" s="103"/>
      <c r="FM70" s="103"/>
      <c r="FN70" s="103"/>
      <c r="FO70" s="103"/>
      <c r="FP70" s="103"/>
      <c r="FQ70" s="103"/>
      <c r="FR70" s="103"/>
      <c r="FS70" s="103"/>
      <c r="FT70" s="103"/>
      <c r="FU70" s="103"/>
      <c r="FV70" s="103"/>
      <c r="FW70" s="103"/>
      <c r="FX70" s="103"/>
      <c r="FY70" s="103"/>
      <c r="FZ70" s="103"/>
      <c r="GA70" s="103"/>
      <c r="GB70" s="103"/>
      <c r="GC70" s="103"/>
      <c r="GD70" s="103"/>
      <c r="GE70" s="103"/>
      <c r="GF70" s="103"/>
      <c r="GG70" s="103"/>
      <c r="GH70" s="103"/>
      <c r="GI70" s="103"/>
      <c r="GJ70" s="103"/>
      <c r="GK70" s="103"/>
      <c r="GL70" s="103"/>
      <c r="GM70" s="103"/>
      <c r="GN70" s="103"/>
      <c r="GO70" s="103"/>
      <c r="GP70" s="103"/>
      <c r="GQ70" s="103"/>
      <c r="GR70" s="103"/>
      <c r="GS70" s="103"/>
      <c r="GT70" s="103"/>
      <c r="GU70" s="103"/>
      <c r="GV70" s="103"/>
      <c r="GW70" s="103"/>
      <c r="GX70" s="103"/>
      <c r="GY70" s="103"/>
      <c r="GZ70" s="103"/>
      <c r="HA70" s="103"/>
      <c r="HB70" s="103"/>
      <c r="HC70" s="103"/>
      <c r="HD70" s="103"/>
      <c r="HE70" s="103"/>
      <c r="HF70" s="103"/>
      <c r="HG70" s="103"/>
      <c r="HH70" s="103"/>
      <c r="HI70" s="103"/>
      <c r="HJ70" s="103"/>
      <c r="HK70" s="103"/>
      <c r="HL70" s="103"/>
      <c r="HM70" s="103"/>
      <c r="HN70" s="103"/>
      <c r="HO70" s="103"/>
      <c r="HP70" s="103"/>
      <c r="HQ70" s="103"/>
      <c r="HR70" s="103"/>
      <c r="HS70" s="103"/>
      <c r="HT70" s="103"/>
      <c r="HU70" s="103"/>
      <c r="HV70" s="103"/>
      <c r="HW70" s="103"/>
      <c r="HX70" s="103"/>
      <c r="HY70" s="103"/>
      <c r="HZ70" s="103"/>
      <c r="IA70" s="103"/>
      <c r="IB70" s="103"/>
      <c r="IC70" s="103"/>
      <c r="ID70" s="103"/>
      <c r="IE70" s="103"/>
      <c r="IF70" s="103"/>
      <c r="IG70" s="103"/>
      <c r="IH70" s="103"/>
      <c r="II70" s="103"/>
      <c r="IJ70" s="103"/>
      <c r="IK70" s="103"/>
      <c r="IL70" s="103"/>
      <c r="IM70" s="103"/>
      <c r="IN70" s="103"/>
      <c r="IO70" s="103"/>
    </row>
    <row r="71" spans="1:249" ht="31.5" x14ac:dyDescent="0.25">
      <c r="A71" s="737">
        <v>3</v>
      </c>
      <c r="B71" s="1417"/>
      <c r="C71" s="672" t="s">
        <v>281</v>
      </c>
      <c r="D71" s="673"/>
      <c r="E71" s="673"/>
      <c r="F71" s="673">
        <v>10</v>
      </c>
      <c r="G71" s="674">
        <v>10</v>
      </c>
      <c r="H71" s="673" t="s">
        <v>80</v>
      </c>
      <c r="I71" s="683"/>
      <c r="J71" s="661" t="s">
        <v>257</v>
      </c>
      <c r="K71" s="682" t="s">
        <v>272</v>
      </c>
      <c r="L71" s="1242"/>
      <c r="M71" s="247" t="s">
        <v>972</v>
      </c>
      <c r="N71" s="958"/>
      <c r="O71" s="104" t="s">
        <v>945</v>
      </c>
      <c r="P71" s="103" t="s">
        <v>944</v>
      </c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  <c r="BH71" s="103"/>
      <c r="BI71" s="103"/>
      <c r="BJ71" s="103"/>
      <c r="BK71" s="103"/>
      <c r="BL71" s="103"/>
      <c r="BM71" s="103"/>
      <c r="BN71" s="103"/>
      <c r="BO71" s="103"/>
      <c r="BP71" s="103"/>
      <c r="BQ71" s="103"/>
      <c r="BR71" s="103"/>
      <c r="BS71" s="103"/>
      <c r="BT71" s="103"/>
      <c r="BU71" s="103"/>
      <c r="BV71" s="103"/>
      <c r="BW71" s="103"/>
      <c r="BX71" s="103"/>
      <c r="BY71" s="103"/>
      <c r="BZ71" s="103"/>
      <c r="CA71" s="103"/>
      <c r="CB71" s="103"/>
      <c r="CC71" s="103"/>
      <c r="CD71" s="103"/>
      <c r="CE71" s="103"/>
      <c r="CF71" s="103"/>
      <c r="CG71" s="103"/>
      <c r="CH71" s="103"/>
      <c r="CI71" s="103"/>
      <c r="CJ71" s="103"/>
      <c r="CK71" s="103"/>
      <c r="CL71" s="103"/>
      <c r="CM71" s="103"/>
      <c r="CN71" s="103"/>
      <c r="CO71" s="103"/>
      <c r="CP71" s="103"/>
      <c r="CQ71" s="103"/>
      <c r="CR71" s="103"/>
      <c r="CS71" s="103"/>
      <c r="CT71" s="103"/>
      <c r="CU71" s="103"/>
      <c r="CV71" s="103"/>
      <c r="CW71" s="103"/>
      <c r="CX71" s="103"/>
      <c r="CY71" s="103"/>
      <c r="CZ71" s="103"/>
      <c r="DA71" s="103"/>
      <c r="DB71" s="103"/>
      <c r="DC71" s="103"/>
      <c r="DD71" s="103"/>
      <c r="DE71" s="103"/>
      <c r="DF71" s="103"/>
      <c r="DG71" s="103"/>
      <c r="DH71" s="103"/>
      <c r="DI71" s="103"/>
      <c r="DJ71" s="103"/>
      <c r="DK71" s="103"/>
      <c r="DL71" s="103"/>
      <c r="DM71" s="103"/>
      <c r="DN71" s="103"/>
      <c r="DO71" s="103"/>
      <c r="DP71" s="103"/>
      <c r="DQ71" s="103"/>
      <c r="DR71" s="103"/>
      <c r="DS71" s="103"/>
      <c r="DT71" s="103"/>
      <c r="DU71" s="103"/>
      <c r="DV71" s="103"/>
      <c r="DW71" s="103"/>
      <c r="DX71" s="103"/>
      <c r="DY71" s="103"/>
      <c r="DZ71" s="103"/>
      <c r="EA71" s="103"/>
      <c r="EB71" s="103"/>
      <c r="EC71" s="103"/>
      <c r="ED71" s="103"/>
      <c r="EE71" s="103"/>
      <c r="EF71" s="103"/>
      <c r="EG71" s="103"/>
      <c r="EH71" s="103"/>
      <c r="EI71" s="103"/>
      <c r="EJ71" s="103"/>
      <c r="EK71" s="103"/>
      <c r="EL71" s="103"/>
      <c r="EM71" s="103"/>
      <c r="EN71" s="103"/>
      <c r="EO71" s="103"/>
      <c r="EP71" s="103"/>
      <c r="EQ71" s="103"/>
      <c r="ER71" s="103"/>
      <c r="ES71" s="103"/>
      <c r="ET71" s="103"/>
      <c r="EU71" s="103"/>
      <c r="EV71" s="103"/>
      <c r="EW71" s="103"/>
      <c r="EX71" s="103"/>
      <c r="EY71" s="103"/>
      <c r="EZ71" s="103"/>
      <c r="FA71" s="103"/>
      <c r="FB71" s="103"/>
      <c r="FC71" s="103"/>
      <c r="FD71" s="103"/>
      <c r="FE71" s="103"/>
      <c r="FF71" s="103"/>
      <c r="FG71" s="103"/>
      <c r="FH71" s="103"/>
      <c r="FI71" s="103"/>
      <c r="FJ71" s="103"/>
      <c r="FK71" s="103"/>
      <c r="FL71" s="103"/>
      <c r="FM71" s="103"/>
      <c r="FN71" s="103"/>
      <c r="FO71" s="103"/>
      <c r="FP71" s="103"/>
      <c r="FQ71" s="103"/>
      <c r="FR71" s="103"/>
      <c r="FS71" s="103"/>
      <c r="FT71" s="103"/>
      <c r="FU71" s="103"/>
      <c r="FV71" s="103"/>
      <c r="FW71" s="103"/>
      <c r="FX71" s="103"/>
      <c r="FY71" s="103"/>
      <c r="FZ71" s="103"/>
      <c r="GA71" s="103"/>
      <c r="GB71" s="103"/>
      <c r="GC71" s="103"/>
      <c r="GD71" s="103"/>
      <c r="GE71" s="103"/>
      <c r="GF71" s="103"/>
      <c r="GG71" s="103"/>
      <c r="GH71" s="103"/>
      <c r="GI71" s="103"/>
      <c r="GJ71" s="103"/>
      <c r="GK71" s="103"/>
      <c r="GL71" s="103"/>
      <c r="GM71" s="103"/>
      <c r="GN71" s="103"/>
      <c r="GO71" s="103"/>
      <c r="GP71" s="103"/>
      <c r="GQ71" s="103"/>
      <c r="GR71" s="103"/>
      <c r="GS71" s="103"/>
      <c r="GT71" s="103"/>
      <c r="GU71" s="103"/>
      <c r="GV71" s="103"/>
      <c r="GW71" s="103"/>
      <c r="GX71" s="103"/>
      <c r="GY71" s="103"/>
      <c r="GZ71" s="103"/>
      <c r="HA71" s="103"/>
      <c r="HB71" s="103"/>
      <c r="HC71" s="103"/>
      <c r="HD71" s="103"/>
      <c r="HE71" s="103"/>
      <c r="HF71" s="103"/>
      <c r="HG71" s="103"/>
      <c r="HH71" s="103"/>
      <c r="HI71" s="103"/>
      <c r="HJ71" s="103"/>
      <c r="HK71" s="103"/>
      <c r="HL71" s="103"/>
      <c r="HM71" s="103"/>
      <c r="HN71" s="103"/>
      <c r="HO71" s="103"/>
      <c r="HP71" s="103"/>
      <c r="HQ71" s="103"/>
      <c r="HR71" s="103"/>
      <c r="HS71" s="103"/>
      <c r="HT71" s="103"/>
      <c r="HU71" s="103"/>
      <c r="HV71" s="103"/>
      <c r="HW71" s="103"/>
      <c r="HX71" s="103"/>
      <c r="HY71" s="103"/>
      <c r="HZ71" s="103"/>
      <c r="IA71" s="103"/>
      <c r="IB71" s="103"/>
      <c r="IC71" s="103"/>
      <c r="ID71" s="103"/>
      <c r="IE71" s="103"/>
      <c r="IF71" s="103"/>
      <c r="IG71" s="103"/>
      <c r="IH71" s="103"/>
      <c r="II71" s="103"/>
      <c r="IJ71" s="103"/>
      <c r="IK71" s="103"/>
      <c r="IL71" s="103"/>
      <c r="IM71" s="103"/>
      <c r="IN71" s="103"/>
      <c r="IO71" s="103"/>
    </row>
    <row r="72" spans="1:249" ht="32.25" thickBot="1" x14ac:dyDescent="0.3">
      <c r="A72" s="889">
        <v>4</v>
      </c>
      <c r="B72" s="1419"/>
      <c r="C72" s="685" t="s">
        <v>282</v>
      </c>
      <c r="D72" s="686" t="s">
        <v>224</v>
      </c>
      <c r="E72" s="686">
        <v>2</v>
      </c>
      <c r="F72" s="686">
        <v>10</v>
      </c>
      <c r="G72" s="687">
        <v>10</v>
      </c>
      <c r="H72" s="686" t="s">
        <v>80</v>
      </c>
      <c r="I72" s="698"/>
      <c r="J72" s="1045" t="s">
        <v>257</v>
      </c>
      <c r="K72" s="688" t="s">
        <v>286</v>
      </c>
      <c r="L72" s="119"/>
      <c r="M72" s="733" t="s">
        <v>1000</v>
      </c>
      <c r="N72" s="974"/>
      <c r="O72" s="104" t="s">
        <v>945</v>
      </c>
      <c r="P72" s="103" t="s">
        <v>944</v>
      </c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 s="103"/>
      <c r="BT72" s="103"/>
      <c r="BU72" s="103"/>
      <c r="BV72" s="103"/>
      <c r="BW72" s="103"/>
      <c r="BX72" s="103"/>
      <c r="BY72" s="103"/>
      <c r="BZ72" s="103"/>
      <c r="CA72" s="103"/>
      <c r="CB72" s="103"/>
      <c r="CC72" s="103"/>
      <c r="CD72" s="103"/>
      <c r="CE72" s="103"/>
      <c r="CF72" s="103"/>
      <c r="CG72" s="103"/>
      <c r="CH72" s="103"/>
      <c r="CI72" s="103"/>
      <c r="CJ72" s="103"/>
      <c r="CK72" s="103"/>
      <c r="CL72" s="103"/>
      <c r="CM72" s="103"/>
      <c r="CN72" s="103"/>
      <c r="CO72" s="103"/>
      <c r="CP72" s="103"/>
      <c r="CQ72" s="103"/>
      <c r="CR72" s="103"/>
      <c r="CS72" s="103"/>
      <c r="CT72" s="103"/>
      <c r="CU72" s="103"/>
      <c r="CV72" s="103"/>
      <c r="CW72" s="103"/>
      <c r="CX72" s="103"/>
      <c r="CY72" s="103"/>
      <c r="CZ72" s="103"/>
      <c r="DA72" s="103"/>
      <c r="DB72" s="103"/>
      <c r="DC72" s="103"/>
      <c r="DD72" s="103"/>
      <c r="DE72" s="103"/>
      <c r="DF72" s="103"/>
      <c r="DG72" s="103"/>
      <c r="DH72" s="103"/>
      <c r="DI72" s="103"/>
      <c r="DJ72" s="103"/>
      <c r="DK72" s="103"/>
      <c r="DL72" s="103"/>
      <c r="DM72" s="103"/>
      <c r="DN72" s="103"/>
      <c r="DO72" s="103"/>
      <c r="DP72" s="103"/>
      <c r="DQ72" s="103"/>
      <c r="DR72" s="103"/>
      <c r="DS72" s="103"/>
      <c r="DT72" s="103"/>
      <c r="DU72" s="103"/>
      <c r="DV72" s="103"/>
      <c r="DW72" s="103"/>
      <c r="DX72" s="103"/>
      <c r="DY72" s="103"/>
      <c r="DZ72" s="103"/>
      <c r="EA72" s="103"/>
      <c r="EB72" s="103"/>
      <c r="EC72" s="103"/>
      <c r="ED72" s="103"/>
      <c r="EE72" s="103"/>
      <c r="EF72" s="103"/>
      <c r="EG72" s="103"/>
      <c r="EH72" s="103"/>
      <c r="EI72" s="103"/>
      <c r="EJ72" s="103"/>
      <c r="EK72" s="103"/>
      <c r="EL72" s="103"/>
      <c r="EM72" s="103"/>
      <c r="EN72" s="103"/>
      <c r="EO72" s="103"/>
      <c r="EP72" s="103"/>
      <c r="EQ72" s="103"/>
      <c r="ER72" s="103"/>
      <c r="ES72" s="103"/>
      <c r="ET72" s="103"/>
      <c r="EU72" s="103"/>
      <c r="EV72" s="103"/>
      <c r="EW72" s="103"/>
      <c r="EX72" s="103"/>
      <c r="EY72" s="103"/>
      <c r="EZ72" s="103"/>
      <c r="FA72" s="103"/>
      <c r="FB72" s="103"/>
      <c r="FC72" s="103"/>
      <c r="FD72" s="103"/>
      <c r="FE72" s="103"/>
      <c r="FF72" s="103"/>
      <c r="FG72" s="103"/>
      <c r="FH72" s="103"/>
      <c r="FI72" s="103"/>
      <c r="FJ72" s="103"/>
      <c r="FK72" s="103"/>
      <c r="FL72" s="103"/>
      <c r="FM72" s="103"/>
      <c r="FN72" s="103"/>
      <c r="FO72" s="103"/>
      <c r="FP72" s="103"/>
      <c r="FQ72" s="103"/>
      <c r="FR72" s="103"/>
      <c r="FS72" s="103"/>
      <c r="FT72" s="103"/>
      <c r="FU72" s="103"/>
      <c r="FV72" s="103"/>
      <c r="FW72" s="103"/>
      <c r="FX72" s="103"/>
      <c r="FY72" s="103"/>
      <c r="FZ72" s="103"/>
      <c r="GA72" s="103"/>
      <c r="GB72" s="103"/>
      <c r="GC72" s="103"/>
      <c r="GD72" s="103"/>
      <c r="GE72" s="103"/>
      <c r="GF72" s="103"/>
      <c r="GG72" s="103"/>
      <c r="GH72" s="103"/>
      <c r="GI72" s="103"/>
      <c r="GJ72" s="103"/>
      <c r="GK72" s="103"/>
      <c r="GL72" s="103"/>
      <c r="GM72" s="103"/>
      <c r="GN72" s="103"/>
      <c r="GO72" s="103"/>
      <c r="GP72" s="103"/>
      <c r="GQ72" s="103"/>
      <c r="GR72" s="103"/>
      <c r="GS72" s="103"/>
      <c r="GT72" s="103"/>
      <c r="GU72" s="103"/>
      <c r="GV72" s="103"/>
      <c r="GW72" s="103"/>
      <c r="GX72" s="103"/>
      <c r="GY72" s="103"/>
      <c r="GZ72" s="103"/>
      <c r="HA72" s="103"/>
      <c r="HB72" s="103"/>
      <c r="HC72" s="103"/>
      <c r="HD72" s="103"/>
      <c r="HE72" s="103"/>
      <c r="HF72" s="103"/>
      <c r="HG72" s="103"/>
      <c r="HH72" s="103"/>
      <c r="HI72" s="103"/>
      <c r="HJ72" s="103"/>
      <c r="HK72" s="103"/>
      <c r="HL72" s="103"/>
      <c r="HM72" s="103"/>
      <c r="HN72" s="103"/>
      <c r="HO72" s="103"/>
      <c r="HP72" s="103"/>
      <c r="HQ72" s="103"/>
      <c r="HR72" s="103"/>
      <c r="HS72" s="103"/>
      <c r="HT72" s="103"/>
      <c r="HU72" s="103"/>
      <c r="HV72" s="103"/>
      <c r="HW72" s="103"/>
      <c r="HX72" s="103"/>
      <c r="HY72" s="103"/>
      <c r="HZ72" s="103"/>
      <c r="IA72" s="103"/>
      <c r="IB72" s="103"/>
      <c r="IC72" s="103"/>
      <c r="ID72" s="103"/>
      <c r="IE72" s="103"/>
      <c r="IF72" s="103"/>
      <c r="IG72" s="103"/>
      <c r="IH72" s="103"/>
      <c r="II72" s="103"/>
      <c r="IJ72" s="103"/>
      <c r="IK72" s="103"/>
      <c r="IL72" s="103"/>
      <c r="IM72" s="103"/>
      <c r="IN72" s="103"/>
      <c r="IO72" s="103"/>
    </row>
    <row r="73" spans="1:249" s="26" customFormat="1" ht="16.5" thickBot="1" x14ac:dyDescent="0.3">
      <c r="A73" s="887"/>
      <c r="B73" s="33" t="s">
        <v>188</v>
      </c>
      <c r="C73" s="57"/>
      <c r="D73" s="35"/>
      <c r="E73" s="245"/>
      <c r="F73" s="37">
        <f>SUM(F69:F72)</f>
        <v>50</v>
      </c>
      <c r="G73" s="38">
        <f>SUM(G69:G72)</f>
        <v>50</v>
      </c>
      <c r="H73" s="659"/>
      <c r="I73" s="50"/>
      <c r="J73" s="133"/>
      <c r="K73" s="620"/>
      <c r="L73" s="39"/>
      <c r="M73" s="40"/>
      <c r="N73" s="955"/>
      <c r="O73" s="104" t="s">
        <v>945</v>
      </c>
      <c r="P73" s="103" t="s">
        <v>944</v>
      </c>
    </row>
    <row r="74" spans="1:249" ht="31.5" x14ac:dyDescent="0.25">
      <c r="A74" s="319">
        <v>1</v>
      </c>
      <c r="B74" s="1418" t="s">
        <v>54</v>
      </c>
      <c r="C74" s="9" t="s">
        <v>288</v>
      </c>
      <c r="D74" s="12"/>
      <c r="E74" s="12"/>
      <c r="F74" s="12">
        <v>10</v>
      </c>
      <c r="G74" s="703">
        <v>10</v>
      </c>
      <c r="H74" s="12" t="s">
        <v>80</v>
      </c>
      <c r="I74" s="12"/>
      <c r="J74" s="1229" t="s">
        <v>257</v>
      </c>
      <c r="K74" s="113" t="s">
        <v>272</v>
      </c>
      <c r="L74" s="113"/>
      <c r="M74" s="798" t="s">
        <v>981</v>
      </c>
      <c r="N74" s="956"/>
      <c r="O74" s="104" t="s">
        <v>945</v>
      </c>
      <c r="P74" s="103" t="s">
        <v>944</v>
      </c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103"/>
      <c r="BN74" s="103"/>
      <c r="BO74" s="103"/>
      <c r="BP74" s="103"/>
      <c r="BQ74" s="103"/>
      <c r="BR74" s="103"/>
      <c r="BS74" s="103"/>
      <c r="BT74" s="103"/>
      <c r="BU74" s="103"/>
      <c r="BV74" s="103"/>
      <c r="BW74" s="103"/>
      <c r="BX74" s="103"/>
      <c r="BY74" s="103"/>
      <c r="BZ74" s="103"/>
      <c r="CA74" s="103"/>
      <c r="CB74" s="103"/>
      <c r="CC74" s="103"/>
      <c r="CD74" s="103"/>
      <c r="CE74" s="103"/>
      <c r="CF74" s="103"/>
      <c r="CG74" s="103"/>
      <c r="CH74" s="103"/>
      <c r="CI74" s="103"/>
      <c r="CJ74" s="103"/>
      <c r="CK74" s="103"/>
      <c r="CL74" s="103"/>
      <c r="CM74" s="103"/>
      <c r="CN74" s="103"/>
      <c r="CO74" s="103"/>
      <c r="CP74" s="103"/>
      <c r="CQ74" s="103"/>
      <c r="CR74" s="103"/>
      <c r="CS74" s="103"/>
      <c r="CT74" s="103"/>
      <c r="CU74" s="103"/>
      <c r="CV74" s="103"/>
      <c r="CW74" s="103"/>
      <c r="CX74" s="103"/>
      <c r="CY74" s="103"/>
      <c r="CZ74" s="103"/>
      <c r="DA74" s="103"/>
      <c r="DB74" s="103"/>
      <c r="DC74" s="103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  <c r="DQ74" s="103"/>
      <c r="DR74" s="103"/>
      <c r="DS74" s="103"/>
      <c r="DT74" s="103"/>
      <c r="DU74" s="103"/>
      <c r="DV74" s="103"/>
      <c r="DW74" s="103"/>
      <c r="DX74" s="103"/>
      <c r="DY74" s="103"/>
      <c r="DZ74" s="103"/>
      <c r="EA74" s="103"/>
      <c r="EB74" s="103"/>
      <c r="EC74" s="103"/>
      <c r="ED74" s="103"/>
      <c r="EE74" s="103"/>
      <c r="EF74" s="103"/>
      <c r="EG74" s="103"/>
      <c r="EH74" s="103"/>
      <c r="EI74" s="103"/>
      <c r="EJ74" s="103"/>
      <c r="EK74" s="103"/>
      <c r="EL74" s="103"/>
      <c r="EM74" s="103"/>
      <c r="EN74" s="103"/>
      <c r="EO74" s="103"/>
      <c r="EP74" s="103"/>
      <c r="EQ74" s="103"/>
      <c r="ER74" s="103"/>
      <c r="ES74" s="103"/>
      <c r="ET74" s="103"/>
      <c r="EU74" s="103"/>
      <c r="EV74" s="103"/>
      <c r="EW74" s="103"/>
      <c r="EX74" s="103"/>
      <c r="EY74" s="103"/>
      <c r="EZ74" s="103"/>
      <c r="FA74" s="103"/>
      <c r="FB74" s="103"/>
      <c r="FC74" s="103"/>
      <c r="FD74" s="103"/>
      <c r="FE74" s="103"/>
      <c r="FF74" s="103"/>
      <c r="FG74" s="103"/>
      <c r="FH74" s="103"/>
      <c r="FI74" s="103"/>
      <c r="FJ74" s="103"/>
      <c r="FK74" s="103"/>
      <c r="FL74" s="103"/>
      <c r="FM74" s="103"/>
      <c r="FN74" s="103"/>
      <c r="FO74" s="103"/>
      <c r="FP74" s="103"/>
      <c r="FQ74" s="103"/>
      <c r="FR74" s="103"/>
      <c r="FS74" s="103"/>
      <c r="FT74" s="103"/>
      <c r="FU74" s="103"/>
      <c r="FV74" s="103"/>
      <c r="FW74" s="103"/>
      <c r="FX74" s="103"/>
      <c r="FY74" s="103"/>
      <c r="FZ74" s="103"/>
      <c r="GA74" s="103"/>
      <c r="GB74" s="103"/>
      <c r="GC74" s="103"/>
      <c r="GD74" s="103"/>
      <c r="GE74" s="103"/>
      <c r="GF74" s="103"/>
      <c r="GG74" s="103"/>
      <c r="GH74" s="103"/>
      <c r="GI74" s="103"/>
      <c r="GJ74" s="103"/>
      <c r="GK74" s="103"/>
      <c r="GL74" s="103"/>
      <c r="GM74" s="103"/>
      <c r="GN74" s="103"/>
      <c r="GO74" s="103"/>
      <c r="GP74" s="103"/>
      <c r="GQ74" s="103"/>
      <c r="GR74" s="103"/>
      <c r="GS74" s="103"/>
      <c r="GT74" s="103"/>
      <c r="GU74" s="103"/>
      <c r="GV74" s="103"/>
      <c r="GW74" s="103"/>
      <c r="GX74" s="103"/>
      <c r="GY74" s="103"/>
      <c r="GZ74" s="103"/>
      <c r="HA74" s="103"/>
      <c r="HB74" s="103"/>
      <c r="HC74" s="103"/>
      <c r="HD74" s="103"/>
      <c r="HE74" s="103"/>
      <c r="HF74" s="103"/>
      <c r="HG74" s="103"/>
      <c r="HH74" s="103"/>
      <c r="HI74" s="103"/>
      <c r="HJ74" s="103"/>
      <c r="HK74" s="103"/>
      <c r="HL74" s="103"/>
      <c r="HM74" s="103"/>
      <c r="HN74" s="103"/>
      <c r="HO74" s="103"/>
      <c r="HP74" s="103"/>
      <c r="HQ74" s="103"/>
      <c r="HR74" s="103"/>
      <c r="HS74" s="103"/>
      <c r="HT74" s="103"/>
      <c r="HU74" s="103"/>
      <c r="HV74" s="103"/>
      <c r="HW74" s="103"/>
      <c r="HX74" s="103"/>
      <c r="HY74" s="103"/>
      <c r="HZ74" s="103"/>
      <c r="IA74" s="103"/>
      <c r="IB74" s="103"/>
      <c r="IC74" s="103"/>
      <c r="ID74" s="103"/>
      <c r="IE74" s="103"/>
      <c r="IF74" s="103"/>
      <c r="IG74" s="103"/>
      <c r="IH74" s="103"/>
      <c r="II74" s="103"/>
      <c r="IJ74" s="103"/>
      <c r="IK74" s="103"/>
      <c r="IL74" s="103"/>
      <c r="IM74" s="103"/>
      <c r="IN74" s="103"/>
      <c r="IO74" s="103"/>
    </row>
    <row r="75" spans="1:249" ht="31.5" x14ac:dyDescent="0.25">
      <c r="A75" s="890">
        <v>2</v>
      </c>
      <c r="B75" s="1417"/>
      <c r="C75" s="6" t="s">
        <v>289</v>
      </c>
      <c r="D75" s="1211"/>
      <c r="E75" s="1211"/>
      <c r="F75" s="1211">
        <v>10</v>
      </c>
      <c r="G75" s="696">
        <v>10</v>
      </c>
      <c r="H75" s="1211" t="s">
        <v>971</v>
      </c>
      <c r="I75" s="803"/>
      <c r="J75" s="1230" t="s">
        <v>256</v>
      </c>
      <c r="K75" s="1242" t="s">
        <v>293</v>
      </c>
      <c r="L75" s="1242"/>
      <c r="M75" s="247" t="s">
        <v>1050</v>
      </c>
      <c r="N75" s="957"/>
      <c r="O75" s="104" t="s">
        <v>945</v>
      </c>
      <c r="P75" s="103" t="s">
        <v>944</v>
      </c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  <c r="BI75" s="103"/>
      <c r="BJ75" s="103"/>
      <c r="BK75" s="103"/>
      <c r="BL75" s="103"/>
      <c r="BM75" s="103"/>
      <c r="BN75" s="103"/>
      <c r="BO75" s="103"/>
      <c r="BP75" s="103"/>
      <c r="BQ75" s="103"/>
      <c r="BR75" s="103"/>
      <c r="BS75" s="103"/>
      <c r="BT75" s="103"/>
      <c r="BU75" s="103"/>
      <c r="BV75" s="103"/>
      <c r="BW75" s="103"/>
      <c r="BX75" s="103"/>
      <c r="BY75" s="103"/>
      <c r="BZ75" s="103"/>
      <c r="CA75" s="103"/>
      <c r="CB75" s="103"/>
      <c r="CC75" s="103"/>
      <c r="CD75" s="103"/>
      <c r="CE75" s="103"/>
      <c r="CF75" s="103"/>
      <c r="CG75" s="103"/>
      <c r="CH75" s="103"/>
      <c r="CI75" s="103"/>
      <c r="CJ75" s="103"/>
      <c r="CK75" s="103"/>
      <c r="CL75" s="103"/>
      <c r="CM75" s="103"/>
      <c r="CN75" s="103"/>
      <c r="CO75" s="103"/>
      <c r="CP75" s="103"/>
      <c r="CQ75" s="103"/>
      <c r="CR75" s="103"/>
      <c r="CS75" s="103"/>
      <c r="CT75" s="103"/>
      <c r="CU75" s="103"/>
      <c r="CV75" s="103"/>
      <c r="CW75" s="103"/>
      <c r="CX75" s="103"/>
      <c r="CY75" s="103"/>
      <c r="CZ75" s="103"/>
      <c r="DA75" s="103"/>
      <c r="DB75" s="103"/>
      <c r="DC75" s="103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  <c r="DQ75" s="103"/>
      <c r="DR75" s="103"/>
      <c r="DS75" s="103"/>
      <c r="DT75" s="103"/>
      <c r="DU75" s="103"/>
      <c r="DV75" s="103"/>
      <c r="DW75" s="103"/>
      <c r="DX75" s="103"/>
      <c r="DY75" s="103"/>
      <c r="DZ75" s="103"/>
      <c r="EA75" s="103"/>
      <c r="EB75" s="103"/>
      <c r="EC75" s="103"/>
      <c r="ED75" s="103"/>
      <c r="EE75" s="103"/>
      <c r="EF75" s="103"/>
      <c r="EG75" s="103"/>
      <c r="EH75" s="103"/>
      <c r="EI75" s="103"/>
      <c r="EJ75" s="103"/>
      <c r="EK75" s="103"/>
      <c r="EL75" s="103"/>
      <c r="EM75" s="103"/>
      <c r="EN75" s="103"/>
      <c r="EO75" s="103"/>
      <c r="EP75" s="103"/>
      <c r="EQ75" s="103"/>
      <c r="ER75" s="103"/>
      <c r="ES75" s="103"/>
      <c r="ET75" s="103"/>
      <c r="EU75" s="103"/>
      <c r="EV75" s="103"/>
      <c r="EW75" s="103"/>
      <c r="EX75" s="103"/>
      <c r="EY75" s="103"/>
      <c r="EZ75" s="103"/>
      <c r="FA75" s="103"/>
      <c r="FB75" s="103"/>
      <c r="FC75" s="103"/>
      <c r="FD75" s="103"/>
      <c r="FE75" s="103"/>
      <c r="FF75" s="103"/>
      <c r="FG75" s="103"/>
      <c r="FH75" s="103"/>
      <c r="FI75" s="103"/>
      <c r="FJ75" s="103"/>
      <c r="FK75" s="103"/>
      <c r="FL75" s="103"/>
      <c r="FM75" s="103"/>
      <c r="FN75" s="103"/>
      <c r="FO75" s="103"/>
      <c r="FP75" s="103"/>
      <c r="FQ75" s="103"/>
      <c r="FR75" s="103"/>
      <c r="FS75" s="103"/>
      <c r="FT75" s="103"/>
      <c r="FU75" s="103"/>
      <c r="FV75" s="103"/>
      <c r="FW75" s="103"/>
      <c r="FX75" s="103"/>
      <c r="FY75" s="103"/>
      <c r="FZ75" s="103"/>
      <c r="GA75" s="103"/>
      <c r="GB75" s="103"/>
      <c r="GC75" s="103"/>
      <c r="GD75" s="103"/>
      <c r="GE75" s="103"/>
      <c r="GF75" s="103"/>
      <c r="GG75" s="103"/>
      <c r="GH75" s="103"/>
      <c r="GI75" s="103"/>
      <c r="GJ75" s="103"/>
      <c r="GK75" s="103"/>
      <c r="GL75" s="103"/>
      <c r="GM75" s="103"/>
      <c r="GN75" s="103"/>
      <c r="GO75" s="103"/>
      <c r="GP75" s="103"/>
      <c r="GQ75" s="103"/>
      <c r="GR75" s="103"/>
      <c r="GS75" s="103"/>
      <c r="GT75" s="103"/>
      <c r="GU75" s="103"/>
      <c r="GV75" s="103"/>
      <c r="GW75" s="103"/>
      <c r="GX75" s="103"/>
      <c r="GY75" s="103"/>
      <c r="GZ75" s="103"/>
      <c r="HA75" s="103"/>
      <c r="HB75" s="103"/>
      <c r="HC75" s="103"/>
      <c r="HD75" s="103"/>
      <c r="HE75" s="103"/>
      <c r="HF75" s="103"/>
      <c r="HG75" s="103"/>
      <c r="HH75" s="103"/>
      <c r="HI75" s="103"/>
      <c r="HJ75" s="103"/>
      <c r="HK75" s="103"/>
      <c r="HL75" s="103"/>
      <c r="HM75" s="103"/>
      <c r="HN75" s="103"/>
      <c r="HO75" s="103"/>
      <c r="HP75" s="103"/>
      <c r="HQ75" s="103"/>
      <c r="HR75" s="103"/>
      <c r="HS75" s="103"/>
      <c r="HT75" s="103"/>
      <c r="HU75" s="103"/>
      <c r="HV75" s="103"/>
      <c r="HW75" s="103"/>
      <c r="HX75" s="103"/>
      <c r="HY75" s="103"/>
      <c r="HZ75" s="103"/>
      <c r="IA75" s="103"/>
      <c r="IB75" s="103"/>
      <c r="IC75" s="103"/>
      <c r="ID75" s="103"/>
      <c r="IE75" s="103"/>
      <c r="IF75" s="103"/>
      <c r="IG75" s="103"/>
      <c r="IH75" s="103"/>
      <c r="II75" s="103"/>
      <c r="IJ75" s="103"/>
      <c r="IK75" s="103"/>
      <c r="IL75" s="103"/>
      <c r="IM75" s="103"/>
      <c r="IN75" s="103"/>
      <c r="IO75" s="103"/>
    </row>
    <row r="76" spans="1:249" ht="31.5" x14ac:dyDescent="0.25">
      <c r="A76" s="890">
        <v>3</v>
      </c>
      <c r="B76" s="1417"/>
      <c r="C76" s="6" t="s">
        <v>290</v>
      </c>
      <c r="D76" s="1211"/>
      <c r="E76" s="1211"/>
      <c r="F76" s="1211">
        <v>10</v>
      </c>
      <c r="G76" s="696">
        <v>10</v>
      </c>
      <c r="H76" s="1211" t="s">
        <v>971</v>
      </c>
      <c r="I76" s="803"/>
      <c r="J76" s="1230" t="s">
        <v>257</v>
      </c>
      <c r="K76" s="1242" t="s">
        <v>278</v>
      </c>
      <c r="L76" s="1242"/>
      <c r="M76" s="247" t="s">
        <v>1050</v>
      </c>
      <c r="N76" s="957"/>
      <c r="O76" s="104" t="s">
        <v>945</v>
      </c>
      <c r="P76" s="103" t="s">
        <v>944</v>
      </c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  <c r="BH76" s="103"/>
      <c r="BI76" s="103"/>
      <c r="BJ76" s="103"/>
      <c r="BK76" s="103"/>
      <c r="BL76" s="103"/>
      <c r="BM76" s="103"/>
      <c r="BN76" s="103"/>
      <c r="BO76" s="103"/>
      <c r="BP76" s="103"/>
      <c r="BQ76" s="103"/>
      <c r="BR76" s="103"/>
      <c r="BS76" s="103"/>
      <c r="BT76" s="103"/>
      <c r="BU76" s="103"/>
      <c r="BV76" s="103"/>
      <c r="BW76" s="103"/>
      <c r="BX76" s="103"/>
      <c r="BY76" s="103"/>
      <c r="BZ76" s="103"/>
      <c r="CA76" s="103"/>
      <c r="CB76" s="103"/>
      <c r="CC76" s="103"/>
      <c r="CD76" s="103"/>
      <c r="CE76" s="103"/>
      <c r="CF76" s="103"/>
      <c r="CG76" s="103"/>
      <c r="CH76" s="103"/>
      <c r="CI76" s="103"/>
      <c r="CJ76" s="103"/>
      <c r="CK76" s="103"/>
      <c r="CL76" s="103"/>
      <c r="CM76" s="103"/>
      <c r="CN76" s="103"/>
      <c r="CO76" s="103"/>
      <c r="CP76" s="103"/>
      <c r="CQ76" s="103"/>
      <c r="CR76" s="103"/>
      <c r="CS76" s="103"/>
      <c r="CT76" s="103"/>
      <c r="CU76" s="103"/>
      <c r="CV76" s="103"/>
      <c r="CW76" s="103"/>
      <c r="CX76" s="103"/>
      <c r="CY76" s="103"/>
      <c r="CZ76" s="103"/>
      <c r="DA76" s="103"/>
      <c r="DB76" s="103"/>
      <c r="DC76" s="103"/>
      <c r="DD76" s="103"/>
      <c r="DE76" s="103"/>
      <c r="DF76" s="103"/>
      <c r="DG76" s="103"/>
      <c r="DH76" s="103"/>
      <c r="DI76" s="103"/>
      <c r="DJ76" s="103"/>
      <c r="DK76" s="103"/>
      <c r="DL76" s="103"/>
      <c r="DM76" s="103"/>
      <c r="DN76" s="103"/>
      <c r="DO76" s="103"/>
      <c r="DP76" s="103"/>
      <c r="DQ76" s="103"/>
      <c r="DR76" s="103"/>
      <c r="DS76" s="103"/>
      <c r="DT76" s="103"/>
      <c r="DU76" s="103"/>
      <c r="DV76" s="103"/>
      <c r="DW76" s="103"/>
      <c r="DX76" s="103"/>
      <c r="DY76" s="103"/>
      <c r="DZ76" s="103"/>
      <c r="EA76" s="103"/>
      <c r="EB76" s="103"/>
      <c r="EC76" s="103"/>
      <c r="ED76" s="103"/>
      <c r="EE76" s="103"/>
      <c r="EF76" s="103"/>
      <c r="EG76" s="103"/>
      <c r="EH76" s="103"/>
      <c r="EI76" s="103"/>
      <c r="EJ76" s="103"/>
      <c r="EK76" s="103"/>
      <c r="EL76" s="103"/>
      <c r="EM76" s="103"/>
      <c r="EN76" s="103"/>
      <c r="EO76" s="103"/>
      <c r="EP76" s="103"/>
      <c r="EQ76" s="103"/>
      <c r="ER76" s="103"/>
      <c r="ES76" s="103"/>
      <c r="ET76" s="103"/>
      <c r="EU76" s="103"/>
      <c r="EV76" s="103"/>
      <c r="EW76" s="103"/>
      <c r="EX76" s="103"/>
      <c r="EY76" s="103"/>
      <c r="EZ76" s="103"/>
      <c r="FA76" s="103"/>
      <c r="FB76" s="103"/>
      <c r="FC76" s="103"/>
      <c r="FD76" s="103"/>
      <c r="FE76" s="103"/>
      <c r="FF76" s="103"/>
      <c r="FG76" s="103"/>
      <c r="FH76" s="103"/>
      <c r="FI76" s="103"/>
      <c r="FJ76" s="103"/>
      <c r="FK76" s="103"/>
      <c r="FL76" s="103"/>
      <c r="FM76" s="103"/>
      <c r="FN76" s="103"/>
      <c r="FO76" s="103"/>
      <c r="FP76" s="103"/>
      <c r="FQ76" s="103"/>
      <c r="FR76" s="103"/>
      <c r="FS76" s="103"/>
      <c r="FT76" s="103"/>
      <c r="FU76" s="103"/>
      <c r="FV76" s="103"/>
      <c r="FW76" s="103"/>
      <c r="FX76" s="103"/>
      <c r="FY76" s="103"/>
      <c r="FZ76" s="103"/>
      <c r="GA76" s="103"/>
      <c r="GB76" s="103"/>
      <c r="GC76" s="103"/>
      <c r="GD76" s="103"/>
      <c r="GE76" s="103"/>
      <c r="GF76" s="103"/>
      <c r="GG76" s="103"/>
      <c r="GH76" s="103"/>
      <c r="GI76" s="103"/>
      <c r="GJ76" s="103"/>
      <c r="GK76" s="103"/>
      <c r="GL76" s="103"/>
      <c r="GM76" s="103"/>
      <c r="GN76" s="103"/>
      <c r="GO76" s="103"/>
      <c r="GP76" s="103"/>
      <c r="GQ76" s="103"/>
      <c r="GR76" s="103"/>
      <c r="GS76" s="103"/>
      <c r="GT76" s="103"/>
      <c r="GU76" s="103"/>
      <c r="GV76" s="103"/>
      <c r="GW76" s="103"/>
      <c r="GX76" s="103"/>
      <c r="GY76" s="103"/>
      <c r="GZ76" s="103"/>
      <c r="HA76" s="103"/>
      <c r="HB76" s="103"/>
      <c r="HC76" s="103"/>
      <c r="HD76" s="103"/>
      <c r="HE76" s="103"/>
      <c r="HF76" s="103"/>
      <c r="HG76" s="103"/>
      <c r="HH76" s="103"/>
      <c r="HI76" s="103"/>
      <c r="HJ76" s="103"/>
      <c r="HK76" s="103"/>
      <c r="HL76" s="103"/>
      <c r="HM76" s="103"/>
      <c r="HN76" s="103"/>
      <c r="HO76" s="103"/>
      <c r="HP76" s="103"/>
      <c r="HQ76" s="103"/>
      <c r="HR76" s="103"/>
      <c r="HS76" s="103"/>
      <c r="HT76" s="103"/>
      <c r="HU76" s="103"/>
      <c r="HV76" s="103"/>
      <c r="HW76" s="103"/>
      <c r="HX76" s="103"/>
      <c r="HY76" s="103"/>
      <c r="HZ76" s="103"/>
      <c r="IA76" s="103"/>
      <c r="IB76" s="103"/>
      <c r="IC76" s="103"/>
      <c r="ID76" s="103"/>
      <c r="IE76" s="103"/>
      <c r="IF76" s="103"/>
      <c r="IG76" s="103"/>
      <c r="IH76" s="103"/>
      <c r="II76" s="103"/>
      <c r="IJ76" s="103"/>
      <c r="IK76" s="103"/>
      <c r="IL76" s="103"/>
      <c r="IM76" s="103"/>
      <c r="IN76" s="103"/>
      <c r="IO76" s="103"/>
    </row>
    <row r="77" spans="1:249" ht="22.5" customHeight="1" x14ac:dyDescent="0.25">
      <c r="A77" s="890">
        <v>4</v>
      </c>
      <c r="B77" s="1417"/>
      <c r="C77" s="6" t="s">
        <v>281</v>
      </c>
      <c r="D77" s="1211"/>
      <c r="E77" s="1211"/>
      <c r="F77" s="1211">
        <v>10</v>
      </c>
      <c r="G77" s="696">
        <v>10</v>
      </c>
      <c r="H77" s="1211" t="s">
        <v>80</v>
      </c>
      <c r="I77" s="1211"/>
      <c r="J77" s="1230" t="s">
        <v>257</v>
      </c>
      <c r="K77" s="1242" t="s">
        <v>272</v>
      </c>
      <c r="L77" s="1242"/>
      <c r="M77" s="23" t="s">
        <v>1023</v>
      </c>
      <c r="N77" s="958"/>
      <c r="O77" s="104" t="s">
        <v>945</v>
      </c>
      <c r="P77" s="103" t="s">
        <v>944</v>
      </c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  <c r="BH77" s="103"/>
      <c r="BI77" s="103"/>
      <c r="BJ77" s="103"/>
      <c r="BK77" s="103"/>
      <c r="BL77" s="103"/>
      <c r="BM77" s="103"/>
      <c r="BN77" s="103"/>
      <c r="BO77" s="103"/>
      <c r="BP77" s="103"/>
      <c r="BQ77" s="103"/>
      <c r="BR77" s="103"/>
      <c r="BS77" s="103"/>
      <c r="BT77" s="103"/>
      <c r="BU77" s="103"/>
      <c r="BV77" s="103"/>
      <c r="BW77" s="103"/>
      <c r="BX77" s="103"/>
      <c r="BY77" s="103"/>
      <c r="BZ77" s="103"/>
      <c r="CA77" s="103"/>
      <c r="CB77" s="103"/>
      <c r="CC77" s="103"/>
      <c r="CD77" s="103"/>
      <c r="CE77" s="103"/>
      <c r="CF77" s="103"/>
      <c r="CG77" s="103"/>
      <c r="CH77" s="103"/>
      <c r="CI77" s="103"/>
      <c r="CJ77" s="103"/>
      <c r="CK77" s="103"/>
      <c r="CL77" s="103"/>
      <c r="CM77" s="103"/>
      <c r="CN77" s="103"/>
      <c r="CO77" s="103"/>
      <c r="CP77" s="103"/>
      <c r="CQ77" s="103"/>
      <c r="CR77" s="103"/>
      <c r="CS77" s="103"/>
      <c r="CT77" s="103"/>
      <c r="CU77" s="103"/>
      <c r="CV77" s="103"/>
      <c r="CW77" s="103"/>
      <c r="CX77" s="103"/>
      <c r="CY77" s="103"/>
      <c r="CZ77" s="103"/>
      <c r="DA77" s="103"/>
      <c r="DB77" s="103"/>
      <c r="DC77" s="103"/>
      <c r="DD77" s="103"/>
      <c r="DE77" s="103"/>
      <c r="DF77" s="103"/>
      <c r="DG77" s="103"/>
      <c r="DH77" s="103"/>
      <c r="DI77" s="103"/>
      <c r="DJ77" s="103"/>
      <c r="DK77" s="103"/>
      <c r="DL77" s="103"/>
      <c r="DM77" s="103"/>
      <c r="DN77" s="103"/>
      <c r="DO77" s="103"/>
      <c r="DP77" s="103"/>
      <c r="DQ77" s="103"/>
      <c r="DR77" s="103"/>
      <c r="DS77" s="103"/>
      <c r="DT77" s="103"/>
      <c r="DU77" s="103"/>
      <c r="DV77" s="103"/>
      <c r="DW77" s="103"/>
      <c r="DX77" s="103"/>
      <c r="DY77" s="103"/>
      <c r="DZ77" s="103"/>
      <c r="EA77" s="103"/>
      <c r="EB77" s="103"/>
      <c r="EC77" s="103"/>
      <c r="ED77" s="103"/>
      <c r="EE77" s="103"/>
      <c r="EF77" s="103"/>
      <c r="EG77" s="103"/>
      <c r="EH77" s="103"/>
      <c r="EI77" s="103"/>
      <c r="EJ77" s="103"/>
      <c r="EK77" s="103"/>
      <c r="EL77" s="103"/>
      <c r="EM77" s="103"/>
      <c r="EN77" s="103"/>
      <c r="EO77" s="103"/>
      <c r="EP77" s="103"/>
      <c r="EQ77" s="103"/>
      <c r="ER77" s="103"/>
      <c r="ES77" s="103"/>
      <c r="ET77" s="103"/>
      <c r="EU77" s="103"/>
      <c r="EV77" s="103"/>
      <c r="EW77" s="103"/>
      <c r="EX77" s="103"/>
      <c r="EY77" s="103"/>
      <c r="EZ77" s="103"/>
      <c r="FA77" s="103"/>
      <c r="FB77" s="103"/>
      <c r="FC77" s="103"/>
      <c r="FD77" s="103"/>
      <c r="FE77" s="103"/>
      <c r="FF77" s="103"/>
      <c r="FG77" s="103"/>
      <c r="FH77" s="103"/>
      <c r="FI77" s="103"/>
      <c r="FJ77" s="103"/>
      <c r="FK77" s="103"/>
      <c r="FL77" s="103"/>
      <c r="FM77" s="103"/>
      <c r="FN77" s="103"/>
      <c r="FO77" s="103"/>
      <c r="FP77" s="103"/>
      <c r="FQ77" s="103"/>
      <c r="FR77" s="103"/>
      <c r="FS77" s="103"/>
      <c r="FT77" s="103"/>
      <c r="FU77" s="103"/>
      <c r="FV77" s="103"/>
      <c r="FW77" s="103"/>
      <c r="FX77" s="103"/>
      <c r="FY77" s="103"/>
      <c r="FZ77" s="103"/>
      <c r="GA77" s="103"/>
      <c r="GB77" s="103"/>
      <c r="GC77" s="103"/>
      <c r="GD77" s="103"/>
      <c r="GE77" s="103"/>
      <c r="GF77" s="103"/>
      <c r="GG77" s="103"/>
      <c r="GH77" s="103"/>
      <c r="GI77" s="103"/>
      <c r="GJ77" s="103"/>
      <c r="GK77" s="103"/>
      <c r="GL77" s="103"/>
      <c r="GM77" s="103"/>
      <c r="GN77" s="103"/>
      <c r="GO77" s="103"/>
      <c r="GP77" s="103"/>
      <c r="GQ77" s="103"/>
      <c r="GR77" s="103"/>
      <c r="GS77" s="103"/>
      <c r="GT77" s="103"/>
      <c r="GU77" s="103"/>
      <c r="GV77" s="103"/>
      <c r="GW77" s="103"/>
      <c r="GX77" s="103"/>
      <c r="GY77" s="103"/>
      <c r="GZ77" s="103"/>
      <c r="HA77" s="103"/>
      <c r="HB77" s="103"/>
      <c r="HC77" s="103"/>
      <c r="HD77" s="103"/>
      <c r="HE77" s="103"/>
      <c r="HF77" s="103"/>
      <c r="HG77" s="103"/>
      <c r="HH77" s="103"/>
      <c r="HI77" s="103"/>
      <c r="HJ77" s="103"/>
      <c r="HK77" s="103"/>
      <c r="HL77" s="103"/>
      <c r="HM77" s="103"/>
      <c r="HN77" s="103"/>
      <c r="HO77" s="103"/>
      <c r="HP77" s="103"/>
      <c r="HQ77" s="103"/>
      <c r="HR77" s="103"/>
      <c r="HS77" s="103"/>
      <c r="HT77" s="103"/>
      <c r="HU77" s="103"/>
      <c r="HV77" s="103"/>
      <c r="HW77" s="103"/>
      <c r="HX77" s="103"/>
      <c r="HY77" s="103"/>
      <c r="HZ77" s="103"/>
      <c r="IA77" s="103"/>
      <c r="IB77" s="103"/>
      <c r="IC77" s="103"/>
      <c r="ID77" s="103"/>
      <c r="IE77" s="103"/>
      <c r="IF77" s="103"/>
      <c r="IG77" s="103"/>
      <c r="IH77" s="103"/>
      <c r="II77" s="103"/>
      <c r="IJ77" s="103"/>
      <c r="IK77" s="103"/>
      <c r="IL77" s="103"/>
      <c r="IM77" s="103"/>
      <c r="IN77" s="103"/>
      <c r="IO77" s="103"/>
    </row>
    <row r="78" spans="1:249" ht="31.5" x14ac:dyDescent="0.25">
      <c r="A78" s="890">
        <v>5</v>
      </c>
      <c r="B78" s="1417"/>
      <c r="C78" s="6" t="s">
        <v>291</v>
      </c>
      <c r="D78" s="1211"/>
      <c r="E78" s="1211"/>
      <c r="F78" s="1211">
        <v>10</v>
      </c>
      <c r="G78" s="696">
        <v>10</v>
      </c>
      <c r="H78" s="1211" t="s">
        <v>80</v>
      </c>
      <c r="I78" s="1211"/>
      <c r="J78" s="1230" t="s">
        <v>257</v>
      </c>
      <c r="K78" s="1242" t="s">
        <v>272</v>
      </c>
      <c r="L78" s="1242"/>
      <c r="M78" s="23" t="s">
        <v>985</v>
      </c>
      <c r="N78" s="958"/>
      <c r="O78" s="104" t="s">
        <v>945</v>
      </c>
      <c r="P78" s="103" t="s">
        <v>944</v>
      </c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/>
      <c r="BH78" s="103"/>
      <c r="BI78" s="103"/>
      <c r="BJ78" s="103"/>
      <c r="BK78" s="103"/>
      <c r="BL78" s="103"/>
      <c r="BM78" s="103"/>
      <c r="BN78" s="103"/>
      <c r="BO78" s="103"/>
      <c r="BP78" s="103"/>
      <c r="BQ78" s="103"/>
      <c r="BR78" s="103"/>
      <c r="BS78" s="103"/>
      <c r="BT78" s="103"/>
      <c r="BU78" s="103"/>
      <c r="BV78" s="103"/>
      <c r="BW78" s="103"/>
      <c r="BX78" s="103"/>
      <c r="BY78" s="103"/>
      <c r="BZ78" s="103"/>
      <c r="CA78" s="103"/>
      <c r="CB78" s="103"/>
      <c r="CC78" s="103"/>
      <c r="CD78" s="103"/>
      <c r="CE78" s="103"/>
      <c r="CF78" s="103"/>
      <c r="CG78" s="103"/>
      <c r="CH78" s="103"/>
      <c r="CI78" s="103"/>
      <c r="CJ78" s="103"/>
      <c r="CK78" s="103"/>
      <c r="CL78" s="103"/>
      <c r="CM78" s="103"/>
      <c r="CN78" s="103"/>
      <c r="CO78" s="103"/>
      <c r="CP78" s="103"/>
      <c r="CQ78" s="103"/>
      <c r="CR78" s="103"/>
      <c r="CS78" s="103"/>
      <c r="CT78" s="103"/>
      <c r="CU78" s="103"/>
      <c r="CV78" s="103"/>
      <c r="CW78" s="103"/>
      <c r="CX78" s="103"/>
      <c r="CY78" s="103"/>
      <c r="CZ78" s="103"/>
      <c r="DA78" s="103"/>
      <c r="DB78" s="103"/>
      <c r="DC78" s="103"/>
      <c r="DD78" s="103"/>
      <c r="DE78" s="103"/>
      <c r="DF78" s="103"/>
      <c r="DG78" s="103"/>
      <c r="DH78" s="103"/>
      <c r="DI78" s="103"/>
      <c r="DJ78" s="103"/>
      <c r="DK78" s="103"/>
      <c r="DL78" s="103"/>
      <c r="DM78" s="103"/>
      <c r="DN78" s="103"/>
      <c r="DO78" s="103"/>
      <c r="DP78" s="103"/>
      <c r="DQ78" s="103"/>
      <c r="DR78" s="103"/>
      <c r="DS78" s="103"/>
      <c r="DT78" s="103"/>
      <c r="DU78" s="103"/>
      <c r="DV78" s="103"/>
      <c r="DW78" s="103"/>
      <c r="DX78" s="103"/>
      <c r="DY78" s="103"/>
      <c r="DZ78" s="103"/>
      <c r="EA78" s="103"/>
      <c r="EB78" s="103"/>
      <c r="EC78" s="103"/>
      <c r="ED78" s="103"/>
      <c r="EE78" s="103"/>
      <c r="EF78" s="103"/>
      <c r="EG78" s="103"/>
      <c r="EH78" s="103"/>
      <c r="EI78" s="103"/>
      <c r="EJ78" s="103"/>
      <c r="EK78" s="103"/>
      <c r="EL78" s="103"/>
      <c r="EM78" s="103"/>
      <c r="EN78" s="103"/>
      <c r="EO78" s="103"/>
      <c r="EP78" s="103"/>
      <c r="EQ78" s="103"/>
      <c r="ER78" s="103"/>
      <c r="ES78" s="103"/>
      <c r="ET78" s="103"/>
      <c r="EU78" s="103"/>
      <c r="EV78" s="103"/>
      <c r="EW78" s="103"/>
      <c r="EX78" s="103"/>
      <c r="EY78" s="103"/>
      <c r="EZ78" s="103"/>
      <c r="FA78" s="103"/>
      <c r="FB78" s="103"/>
      <c r="FC78" s="103"/>
      <c r="FD78" s="103"/>
      <c r="FE78" s="103"/>
      <c r="FF78" s="103"/>
      <c r="FG78" s="103"/>
      <c r="FH78" s="103"/>
      <c r="FI78" s="103"/>
      <c r="FJ78" s="103"/>
      <c r="FK78" s="103"/>
      <c r="FL78" s="103"/>
      <c r="FM78" s="103"/>
      <c r="FN78" s="103"/>
      <c r="FO78" s="103"/>
      <c r="FP78" s="103"/>
      <c r="FQ78" s="103"/>
      <c r="FR78" s="103"/>
      <c r="FS78" s="103"/>
      <c r="FT78" s="103"/>
      <c r="FU78" s="103"/>
      <c r="FV78" s="103"/>
      <c r="FW78" s="103"/>
      <c r="FX78" s="103"/>
      <c r="FY78" s="103"/>
      <c r="FZ78" s="103"/>
      <c r="GA78" s="103"/>
      <c r="GB78" s="103"/>
      <c r="GC78" s="103"/>
      <c r="GD78" s="103"/>
      <c r="GE78" s="103"/>
      <c r="GF78" s="103"/>
      <c r="GG78" s="103"/>
      <c r="GH78" s="103"/>
      <c r="GI78" s="103"/>
      <c r="GJ78" s="103"/>
      <c r="GK78" s="103"/>
      <c r="GL78" s="103"/>
      <c r="GM78" s="103"/>
      <c r="GN78" s="103"/>
      <c r="GO78" s="103"/>
      <c r="GP78" s="103"/>
      <c r="GQ78" s="103"/>
      <c r="GR78" s="103"/>
      <c r="GS78" s="103"/>
      <c r="GT78" s="103"/>
      <c r="GU78" s="103"/>
      <c r="GV78" s="103"/>
      <c r="GW78" s="103"/>
      <c r="GX78" s="103"/>
      <c r="GY78" s="103"/>
      <c r="GZ78" s="103"/>
      <c r="HA78" s="103"/>
      <c r="HB78" s="103"/>
      <c r="HC78" s="103"/>
      <c r="HD78" s="103"/>
      <c r="HE78" s="103"/>
      <c r="HF78" s="103"/>
      <c r="HG78" s="103"/>
      <c r="HH78" s="103"/>
      <c r="HI78" s="103"/>
      <c r="HJ78" s="103"/>
      <c r="HK78" s="103"/>
      <c r="HL78" s="103"/>
      <c r="HM78" s="103"/>
      <c r="HN78" s="103"/>
      <c r="HO78" s="103"/>
      <c r="HP78" s="103"/>
      <c r="HQ78" s="103"/>
      <c r="HR78" s="103"/>
      <c r="HS78" s="103"/>
      <c r="HT78" s="103"/>
      <c r="HU78" s="103"/>
      <c r="HV78" s="103"/>
      <c r="HW78" s="103"/>
      <c r="HX78" s="103"/>
      <c r="HY78" s="103"/>
      <c r="HZ78" s="103"/>
      <c r="IA78" s="103"/>
      <c r="IB78" s="103"/>
      <c r="IC78" s="103"/>
      <c r="ID78" s="103"/>
      <c r="IE78" s="103"/>
      <c r="IF78" s="103"/>
      <c r="IG78" s="103"/>
      <c r="IH78" s="103"/>
      <c r="II78" s="103"/>
      <c r="IJ78" s="103"/>
      <c r="IK78" s="103"/>
      <c r="IL78" s="103"/>
      <c r="IM78" s="103"/>
      <c r="IN78" s="103"/>
      <c r="IO78" s="103"/>
    </row>
    <row r="79" spans="1:249" s="103" customFormat="1" ht="48" thickBot="1" x14ac:dyDescent="0.3">
      <c r="A79" s="309">
        <v>6</v>
      </c>
      <c r="B79" s="1419"/>
      <c r="C79" s="10" t="s">
        <v>292</v>
      </c>
      <c r="D79" s="671"/>
      <c r="E79" s="671"/>
      <c r="F79" s="671">
        <v>150</v>
      </c>
      <c r="G79" s="1136"/>
      <c r="H79" s="671" t="s">
        <v>80</v>
      </c>
      <c r="I79" s="1136">
        <v>508.01299999999998</v>
      </c>
      <c r="J79" s="599" t="s">
        <v>257</v>
      </c>
      <c r="K79" s="149" t="s">
        <v>272</v>
      </c>
      <c r="L79" s="149"/>
      <c r="M79" s="747" t="s">
        <v>758</v>
      </c>
      <c r="N79" s="1041" t="s">
        <v>811</v>
      </c>
      <c r="O79" s="103" t="s">
        <v>945</v>
      </c>
      <c r="P79" s="103" t="s">
        <v>944</v>
      </c>
    </row>
    <row r="80" spans="1:249" ht="31.5" x14ac:dyDescent="0.25">
      <c r="A80" s="319">
        <v>1</v>
      </c>
      <c r="B80" s="1418" t="s">
        <v>11</v>
      </c>
      <c r="C80" s="9" t="s">
        <v>288</v>
      </c>
      <c r="D80" s="12" t="s">
        <v>224</v>
      </c>
      <c r="E80" s="12">
        <v>1</v>
      </c>
      <c r="F80" s="12">
        <v>10</v>
      </c>
      <c r="G80" s="703">
        <v>10</v>
      </c>
      <c r="H80" s="12" t="s">
        <v>80</v>
      </c>
      <c r="I80" s="12"/>
      <c r="J80" s="1229" t="s">
        <v>257</v>
      </c>
      <c r="K80" s="113" t="s">
        <v>272</v>
      </c>
      <c r="L80" s="113"/>
      <c r="M80" s="798" t="s">
        <v>982</v>
      </c>
      <c r="N80" s="956"/>
      <c r="O80" s="104" t="s">
        <v>945</v>
      </c>
      <c r="P80" s="103" t="s">
        <v>944</v>
      </c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  <c r="BH80" s="103"/>
      <c r="BI80" s="103"/>
      <c r="BJ80" s="103"/>
      <c r="BK80" s="103"/>
      <c r="BL80" s="103"/>
      <c r="BM80" s="103"/>
      <c r="BN80" s="103"/>
      <c r="BO80" s="103"/>
      <c r="BP80" s="103"/>
      <c r="BQ80" s="103"/>
      <c r="BR80" s="103"/>
      <c r="BS80" s="103"/>
      <c r="BT80" s="103"/>
      <c r="BU80" s="103"/>
      <c r="BV80" s="103"/>
      <c r="BW80" s="103"/>
      <c r="BX80" s="103"/>
      <c r="BY80" s="103"/>
      <c r="BZ80" s="103"/>
      <c r="CA80" s="103"/>
      <c r="CB80" s="103"/>
      <c r="CC80" s="103"/>
      <c r="CD80" s="103"/>
      <c r="CE80" s="103"/>
      <c r="CF80" s="103"/>
      <c r="CG80" s="103"/>
      <c r="CH80" s="103"/>
      <c r="CI80" s="103"/>
      <c r="CJ80" s="103"/>
      <c r="CK80" s="103"/>
      <c r="CL80" s="103"/>
      <c r="CM80" s="103"/>
      <c r="CN80" s="103"/>
      <c r="CO80" s="103"/>
      <c r="CP80" s="103"/>
      <c r="CQ80" s="103"/>
      <c r="CR80" s="103"/>
      <c r="CS80" s="103"/>
      <c r="CT80" s="103"/>
      <c r="CU80" s="103"/>
      <c r="CV80" s="103"/>
      <c r="CW80" s="103"/>
      <c r="CX80" s="103"/>
      <c r="CY80" s="103"/>
      <c r="CZ80" s="103"/>
      <c r="DA80" s="103"/>
      <c r="DB80" s="103"/>
      <c r="DC80" s="103"/>
      <c r="DD80" s="103"/>
      <c r="DE80" s="103"/>
      <c r="DF80" s="103"/>
      <c r="DG80" s="103"/>
      <c r="DH80" s="103"/>
      <c r="DI80" s="103"/>
      <c r="DJ80" s="103"/>
      <c r="DK80" s="103"/>
      <c r="DL80" s="103"/>
      <c r="DM80" s="103"/>
      <c r="DN80" s="103"/>
      <c r="DO80" s="103"/>
      <c r="DP80" s="103"/>
      <c r="DQ80" s="103"/>
      <c r="DR80" s="103"/>
      <c r="DS80" s="103"/>
      <c r="DT80" s="103"/>
      <c r="DU80" s="103"/>
      <c r="DV80" s="103"/>
      <c r="DW80" s="103"/>
      <c r="DX80" s="103"/>
      <c r="DY80" s="103"/>
      <c r="DZ80" s="103"/>
      <c r="EA80" s="103"/>
      <c r="EB80" s="103"/>
      <c r="EC80" s="103"/>
      <c r="ED80" s="103"/>
      <c r="EE80" s="103"/>
      <c r="EF80" s="103"/>
      <c r="EG80" s="103"/>
      <c r="EH80" s="103"/>
      <c r="EI80" s="103"/>
      <c r="EJ80" s="103"/>
      <c r="EK80" s="103"/>
      <c r="EL80" s="103"/>
      <c r="EM80" s="103"/>
      <c r="EN80" s="103"/>
      <c r="EO80" s="103"/>
      <c r="EP80" s="103"/>
      <c r="EQ80" s="103"/>
      <c r="ER80" s="103"/>
      <c r="ES80" s="103"/>
      <c r="ET80" s="103"/>
      <c r="EU80" s="103"/>
      <c r="EV80" s="103"/>
      <c r="EW80" s="103"/>
      <c r="EX80" s="103"/>
      <c r="EY80" s="103"/>
      <c r="EZ80" s="103"/>
      <c r="FA80" s="103"/>
      <c r="FB80" s="103"/>
      <c r="FC80" s="103"/>
      <c r="FD80" s="103"/>
      <c r="FE80" s="103"/>
      <c r="FF80" s="103"/>
      <c r="FG80" s="103"/>
      <c r="FH80" s="103"/>
      <c r="FI80" s="103"/>
      <c r="FJ80" s="103"/>
      <c r="FK80" s="103"/>
      <c r="FL80" s="103"/>
      <c r="FM80" s="103"/>
      <c r="FN80" s="103"/>
      <c r="FO80" s="103"/>
      <c r="FP80" s="103"/>
      <c r="FQ80" s="103"/>
      <c r="FR80" s="103"/>
      <c r="FS80" s="103"/>
      <c r="FT80" s="103"/>
      <c r="FU80" s="103"/>
      <c r="FV80" s="103"/>
      <c r="FW80" s="103"/>
      <c r="FX80" s="103"/>
      <c r="FY80" s="103"/>
      <c r="FZ80" s="103"/>
      <c r="GA80" s="103"/>
      <c r="GB80" s="103"/>
      <c r="GC80" s="103"/>
      <c r="GD80" s="103"/>
      <c r="GE80" s="103"/>
      <c r="GF80" s="103"/>
      <c r="GG80" s="103"/>
      <c r="GH80" s="103"/>
      <c r="GI80" s="103"/>
      <c r="GJ80" s="103"/>
      <c r="GK80" s="103"/>
      <c r="GL80" s="103"/>
      <c r="GM80" s="103"/>
      <c r="GN80" s="103"/>
      <c r="GO80" s="103"/>
      <c r="GP80" s="103"/>
      <c r="GQ80" s="103"/>
      <c r="GR80" s="103"/>
      <c r="GS80" s="103"/>
      <c r="GT80" s="103"/>
      <c r="GU80" s="103"/>
      <c r="GV80" s="103"/>
      <c r="GW80" s="103"/>
      <c r="GX80" s="103"/>
      <c r="GY80" s="103"/>
      <c r="GZ80" s="103"/>
      <c r="HA80" s="103"/>
      <c r="HB80" s="103"/>
      <c r="HC80" s="103"/>
      <c r="HD80" s="103"/>
      <c r="HE80" s="103"/>
      <c r="HF80" s="103"/>
      <c r="HG80" s="103"/>
      <c r="HH80" s="103"/>
      <c r="HI80" s="103"/>
      <c r="HJ80" s="103"/>
      <c r="HK80" s="103"/>
      <c r="HL80" s="103"/>
      <c r="HM80" s="103"/>
      <c r="HN80" s="103"/>
      <c r="HO80" s="103"/>
      <c r="HP80" s="103"/>
      <c r="HQ80" s="103"/>
      <c r="HR80" s="103"/>
      <c r="HS80" s="103"/>
      <c r="HT80" s="103"/>
      <c r="HU80" s="103"/>
      <c r="HV80" s="103"/>
      <c r="HW80" s="103"/>
      <c r="HX80" s="103"/>
      <c r="HY80" s="103"/>
      <c r="HZ80" s="103"/>
      <c r="IA80" s="103"/>
      <c r="IB80" s="103"/>
      <c r="IC80" s="103"/>
      <c r="ID80" s="103"/>
      <c r="IE80" s="103"/>
      <c r="IF80" s="103"/>
      <c r="IG80" s="103"/>
      <c r="IH80" s="103"/>
      <c r="II80" s="103"/>
      <c r="IJ80" s="103"/>
      <c r="IK80" s="103"/>
      <c r="IL80" s="103"/>
      <c r="IM80" s="103"/>
      <c r="IN80" s="103"/>
      <c r="IO80" s="103"/>
    </row>
    <row r="81" spans="1:249" ht="31.5" x14ac:dyDescent="0.25">
      <c r="A81" s="890">
        <v>2</v>
      </c>
      <c r="B81" s="1417"/>
      <c r="C81" s="6" t="s">
        <v>289</v>
      </c>
      <c r="D81" s="1211" t="s">
        <v>224</v>
      </c>
      <c r="E81" s="1040">
        <v>1</v>
      </c>
      <c r="F81" s="1211">
        <v>10</v>
      </c>
      <c r="G81" s="696">
        <v>10</v>
      </c>
      <c r="H81" s="1211" t="s">
        <v>971</v>
      </c>
      <c r="I81" s="803"/>
      <c r="J81" s="1230" t="s">
        <v>257</v>
      </c>
      <c r="K81" s="1242" t="s">
        <v>294</v>
      </c>
      <c r="L81" s="1242"/>
      <c r="M81" s="247" t="s">
        <v>1050</v>
      </c>
      <c r="N81" s="957"/>
      <c r="O81" s="104" t="s">
        <v>945</v>
      </c>
      <c r="P81" s="103" t="s">
        <v>944</v>
      </c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  <c r="BT81" s="103"/>
      <c r="BU81" s="103"/>
      <c r="BV81" s="103"/>
      <c r="BW81" s="103"/>
      <c r="BX81" s="103"/>
      <c r="BY81" s="103"/>
      <c r="BZ81" s="103"/>
      <c r="CA81" s="103"/>
      <c r="CB81" s="103"/>
      <c r="CC81" s="103"/>
      <c r="CD81" s="103"/>
      <c r="CE81" s="103"/>
      <c r="CF81" s="103"/>
      <c r="CG81" s="103"/>
      <c r="CH81" s="103"/>
      <c r="CI81" s="103"/>
      <c r="CJ81" s="103"/>
      <c r="CK81" s="103"/>
      <c r="CL81" s="103"/>
      <c r="CM81" s="103"/>
      <c r="CN81" s="103"/>
      <c r="CO81" s="103"/>
      <c r="CP81" s="103"/>
      <c r="CQ81" s="103"/>
      <c r="CR81" s="103"/>
      <c r="CS81" s="103"/>
      <c r="CT81" s="103"/>
      <c r="CU81" s="103"/>
      <c r="CV81" s="103"/>
      <c r="CW81" s="103"/>
      <c r="CX81" s="103"/>
      <c r="CY81" s="103"/>
      <c r="CZ81" s="103"/>
      <c r="DA81" s="103"/>
      <c r="DB81" s="103"/>
      <c r="DC81" s="103"/>
      <c r="DD81" s="103"/>
      <c r="DE81" s="103"/>
      <c r="DF81" s="103"/>
      <c r="DG81" s="103"/>
      <c r="DH81" s="103"/>
      <c r="DI81" s="103"/>
      <c r="DJ81" s="103"/>
      <c r="DK81" s="103"/>
      <c r="DL81" s="103"/>
      <c r="DM81" s="103"/>
      <c r="DN81" s="103"/>
      <c r="DO81" s="103"/>
      <c r="DP81" s="103"/>
      <c r="DQ81" s="103"/>
      <c r="DR81" s="103"/>
      <c r="DS81" s="103"/>
      <c r="DT81" s="103"/>
      <c r="DU81" s="103"/>
      <c r="DV81" s="103"/>
      <c r="DW81" s="103"/>
      <c r="DX81" s="103"/>
      <c r="DY81" s="103"/>
      <c r="DZ81" s="103"/>
      <c r="EA81" s="103"/>
      <c r="EB81" s="103"/>
      <c r="EC81" s="103"/>
      <c r="ED81" s="103"/>
      <c r="EE81" s="103"/>
      <c r="EF81" s="103"/>
      <c r="EG81" s="103"/>
      <c r="EH81" s="103"/>
      <c r="EI81" s="103"/>
      <c r="EJ81" s="103"/>
      <c r="EK81" s="103"/>
      <c r="EL81" s="103"/>
      <c r="EM81" s="103"/>
      <c r="EN81" s="103"/>
      <c r="EO81" s="103"/>
      <c r="EP81" s="103"/>
      <c r="EQ81" s="103"/>
      <c r="ER81" s="103"/>
      <c r="ES81" s="103"/>
      <c r="ET81" s="103"/>
      <c r="EU81" s="103"/>
      <c r="EV81" s="103"/>
      <c r="EW81" s="103"/>
      <c r="EX81" s="103"/>
      <c r="EY81" s="103"/>
      <c r="EZ81" s="103"/>
      <c r="FA81" s="103"/>
      <c r="FB81" s="103"/>
      <c r="FC81" s="103"/>
      <c r="FD81" s="103"/>
      <c r="FE81" s="103"/>
      <c r="FF81" s="103"/>
      <c r="FG81" s="103"/>
      <c r="FH81" s="103"/>
      <c r="FI81" s="103"/>
      <c r="FJ81" s="103"/>
      <c r="FK81" s="103"/>
      <c r="FL81" s="103"/>
      <c r="FM81" s="103"/>
      <c r="FN81" s="103"/>
      <c r="FO81" s="103"/>
      <c r="FP81" s="103"/>
      <c r="FQ81" s="103"/>
      <c r="FR81" s="103"/>
      <c r="FS81" s="103"/>
      <c r="FT81" s="103"/>
      <c r="FU81" s="103"/>
      <c r="FV81" s="103"/>
      <c r="FW81" s="103"/>
      <c r="FX81" s="103"/>
      <c r="FY81" s="103"/>
      <c r="FZ81" s="103"/>
      <c r="GA81" s="103"/>
      <c r="GB81" s="103"/>
      <c r="GC81" s="103"/>
      <c r="GD81" s="103"/>
      <c r="GE81" s="103"/>
      <c r="GF81" s="103"/>
      <c r="GG81" s="103"/>
      <c r="GH81" s="103"/>
      <c r="GI81" s="103"/>
      <c r="GJ81" s="103"/>
      <c r="GK81" s="103"/>
      <c r="GL81" s="103"/>
      <c r="GM81" s="103"/>
      <c r="GN81" s="103"/>
      <c r="GO81" s="103"/>
      <c r="GP81" s="103"/>
      <c r="GQ81" s="103"/>
      <c r="GR81" s="103"/>
      <c r="GS81" s="103"/>
      <c r="GT81" s="103"/>
      <c r="GU81" s="103"/>
      <c r="GV81" s="103"/>
      <c r="GW81" s="103"/>
      <c r="GX81" s="103"/>
      <c r="GY81" s="103"/>
      <c r="GZ81" s="103"/>
      <c r="HA81" s="103"/>
      <c r="HB81" s="103"/>
      <c r="HC81" s="103"/>
      <c r="HD81" s="103"/>
      <c r="HE81" s="103"/>
      <c r="HF81" s="103"/>
      <c r="HG81" s="103"/>
      <c r="HH81" s="103"/>
      <c r="HI81" s="103"/>
      <c r="HJ81" s="103"/>
      <c r="HK81" s="103"/>
      <c r="HL81" s="103"/>
      <c r="HM81" s="103"/>
      <c r="HN81" s="103"/>
      <c r="HO81" s="103"/>
      <c r="HP81" s="103"/>
      <c r="HQ81" s="103"/>
      <c r="HR81" s="103"/>
      <c r="HS81" s="103"/>
      <c r="HT81" s="103"/>
      <c r="HU81" s="103"/>
      <c r="HV81" s="103"/>
      <c r="HW81" s="103"/>
      <c r="HX81" s="103"/>
      <c r="HY81" s="103"/>
      <c r="HZ81" s="103"/>
      <c r="IA81" s="103"/>
      <c r="IB81" s="103"/>
      <c r="IC81" s="103"/>
      <c r="ID81" s="103"/>
      <c r="IE81" s="103"/>
      <c r="IF81" s="103"/>
      <c r="IG81" s="103"/>
      <c r="IH81" s="103"/>
      <c r="II81" s="103"/>
      <c r="IJ81" s="103"/>
      <c r="IK81" s="103"/>
      <c r="IL81" s="103"/>
      <c r="IM81" s="103"/>
      <c r="IN81" s="103"/>
      <c r="IO81" s="103"/>
    </row>
    <row r="82" spans="1:249" ht="31.5" x14ac:dyDescent="0.25">
      <c r="A82" s="890">
        <v>3</v>
      </c>
      <c r="B82" s="1417"/>
      <c r="C82" s="6" t="s">
        <v>290</v>
      </c>
      <c r="D82" s="1211" t="s">
        <v>224</v>
      </c>
      <c r="E82" s="1211">
        <v>1</v>
      </c>
      <c r="F82" s="1211">
        <v>10</v>
      </c>
      <c r="G82" s="696">
        <v>10</v>
      </c>
      <c r="H82" s="1211" t="s">
        <v>971</v>
      </c>
      <c r="I82" s="803"/>
      <c r="J82" s="1230" t="s">
        <v>257</v>
      </c>
      <c r="K82" s="1242" t="s">
        <v>278</v>
      </c>
      <c r="L82" s="1242"/>
      <c r="M82" s="247" t="s">
        <v>1050</v>
      </c>
      <c r="N82" s="957"/>
      <c r="O82" s="104" t="s">
        <v>945</v>
      </c>
      <c r="P82" s="103" t="s">
        <v>944</v>
      </c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  <c r="BR82" s="103"/>
      <c r="BS82" s="103"/>
      <c r="BT82" s="103"/>
      <c r="BU82" s="103"/>
      <c r="BV82" s="103"/>
      <c r="BW82" s="103"/>
      <c r="BX82" s="103"/>
      <c r="BY82" s="103"/>
      <c r="BZ82" s="103"/>
      <c r="CA82" s="103"/>
      <c r="CB82" s="103"/>
      <c r="CC82" s="103"/>
      <c r="CD82" s="103"/>
      <c r="CE82" s="103"/>
      <c r="CF82" s="103"/>
      <c r="CG82" s="103"/>
      <c r="CH82" s="103"/>
      <c r="CI82" s="103"/>
      <c r="CJ82" s="103"/>
      <c r="CK82" s="103"/>
      <c r="CL82" s="103"/>
      <c r="CM82" s="103"/>
      <c r="CN82" s="103"/>
      <c r="CO82" s="103"/>
      <c r="CP82" s="103"/>
      <c r="CQ82" s="103"/>
      <c r="CR82" s="103"/>
      <c r="CS82" s="103"/>
      <c r="CT82" s="103"/>
      <c r="CU82" s="103"/>
      <c r="CV82" s="103"/>
      <c r="CW82" s="103"/>
      <c r="CX82" s="103"/>
      <c r="CY82" s="103"/>
      <c r="CZ82" s="103"/>
      <c r="DA82" s="103"/>
      <c r="DB82" s="103"/>
      <c r="DC82" s="103"/>
      <c r="DD82" s="103"/>
      <c r="DE82" s="103"/>
      <c r="DF82" s="103"/>
      <c r="DG82" s="103"/>
      <c r="DH82" s="103"/>
      <c r="DI82" s="103"/>
      <c r="DJ82" s="103"/>
      <c r="DK82" s="103"/>
      <c r="DL82" s="103"/>
      <c r="DM82" s="103"/>
      <c r="DN82" s="103"/>
      <c r="DO82" s="103"/>
      <c r="DP82" s="103"/>
      <c r="DQ82" s="103"/>
      <c r="DR82" s="103"/>
      <c r="DS82" s="103"/>
      <c r="DT82" s="103"/>
      <c r="DU82" s="103"/>
      <c r="DV82" s="103"/>
      <c r="DW82" s="103"/>
      <c r="DX82" s="103"/>
      <c r="DY82" s="103"/>
      <c r="DZ82" s="103"/>
      <c r="EA82" s="103"/>
      <c r="EB82" s="103"/>
      <c r="EC82" s="103"/>
      <c r="ED82" s="103"/>
      <c r="EE82" s="103"/>
      <c r="EF82" s="103"/>
      <c r="EG82" s="103"/>
      <c r="EH82" s="103"/>
      <c r="EI82" s="103"/>
      <c r="EJ82" s="103"/>
      <c r="EK82" s="103"/>
      <c r="EL82" s="103"/>
      <c r="EM82" s="103"/>
      <c r="EN82" s="103"/>
      <c r="EO82" s="103"/>
      <c r="EP82" s="103"/>
      <c r="EQ82" s="103"/>
      <c r="ER82" s="103"/>
      <c r="ES82" s="103"/>
      <c r="ET82" s="103"/>
      <c r="EU82" s="103"/>
      <c r="EV82" s="103"/>
      <c r="EW82" s="103"/>
      <c r="EX82" s="103"/>
      <c r="EY82" s="103"/>
      <c r="EZ82" s="103"/>
      <c r="FA82" s="103"/>
      <c r="FB82" s="103"/>
      <c r="FC82" s="103"/>
      <c r="FD82" s="103"/>
      <c r="FE82" s="103"/>
      <c r="FF82" s="103"/>
      <c r="FG82" s="103"/>
      <c r="FH82" s="103"/>
      <c r="FI82" s="103"/>
      <c r="FJ82" s="103"/>
      <c r="FK82" s="103"/>
      <c r="FL82" s="103"/>
      <c r="FM82" s="103"/>
      <c r="FN82" s="103"/>
      <c r="FO82" s="103"/>
      <c r="FP82" s="103"/>
      <c r="FQ82" s="103"/>
      <c r="FR82" s="103"/>
      <c r="FS82" s="103"/>
      <c r="FT82" s="103"/>
      <c r="FU82" s="103"/>
      <c r="FV82" s="103"/>
      <c r="FW82" s="103"/>
      <c r="FX82" s="103"/>
      <c r="FY82" s="103"/>
      <c r="FZ82" s="103"/>
      <c r="GA82" s="103"/>
      <c r="GB82" s="103"/>
      <c r="GC82" s="103"/>
      <c r="GD82" s="103"/>
      <c r="GE82" s="103"/>
      <c r="GF82" s="103"/>
      <c r="GG82" s="103"/>
      <c r="GH82" s="103"/>
      <c r="GI82" s="103"/>
      <c r="GJ82" s="103"/>
      <c r="GK82" s="103"/>
      <c r="GL82" s="103"/>
      <c r="GM82" s="103"/>
      <c r="GN82" s="103"/>
      <c r="GO82" s="103"/>
      <c r="GP82" s="103"/>
      <c r="GQ82" s="103"/>
      <c r="GR82" s="103"/>
      <c r="GS82" s="103"/>
      <c r="GT82" s="103"/>
      <c r="GU82" s="103"/>
      <c r="GV82" s="103"/>
      <c r="GW82" s="103"/>
      <c r="GX82" s="103"/>
      <c r="GY82" s="103"/>
      <c r="GZ82" s="103"/>
      <c r="HA82" s="103"/>
      <c r="HB82" s="103"/>
      <c r="HC82" s="103"/>
      <c r="HD82" s="103"/>
      <c r="HE82" s="103"/>
      <c r="HF82" s="103"/>
      <c r="HG82" s="103"/>
      <c r="HH82" s="103"/>
      <c r="HI82" s="103"/>
      <c r="HJ82" s="103"/>
      <c r="HK82" s="103"/>
      <c r="HL82" s="103"/>
      <c r="HM82" s="103"/>
      <c r="HN82" s="103"/>
      <c r="HO82" s="103"/>
      <c r="HP82" s="103"/>
      <c r="HQ82" s="103"/>
      <c r="HR82" s="103"/>
      <c r="HS82" s="103"/>
      <c r="HT82" s="103"/>
      <c r="HU82" s="103"/>
      <c r="HV82" s="103"/>
      <c r="HW82" s="103"/>
      <c r="HX82" s="103"/>
      <c r="HY82" s="103"/>
      <c r="HZ82" s="103"/>
      <c r="IA82" s="103"/>
      <c r="IB82" s="103"/>
      <c r="IC82" s="103"/>
      <c r="ID82" s="103"/>
      <c r="IE82" s="103"/>
      <c r="IF82" s="103"/>
      <c r="IG82" s="103"/>
      <c r="IH82" s="103"/>
      <c r="II82" s="103"/>
      <c r="IJ82" s="103"/>
      <c r="IK82" s="103"/>
      <c r="IL82" s="103"/>
      <c r="IM82" s="103"/>
      <c r="IN82" s="103"/>
      <c r="IO82" s="103"/>
    </row>
    <row r="83" spans="1:249" ht="31.5" x14ac:dyDescent="0.25">
      <c r="A83" s="890">
        <v>4</v>
      </c>
      <c r="B83" s="1417"/>
      <c r="C83" s="6" t="s">
        <v>281</v>
      </c>
      <c r="D83" s="1211" t="s">
        <v>224</v>
      </c>
      <c r="E83" s="1211">
        <v>1</v>
      </c>
      <c r="F83" s="1211">
        <v>10</v>
      </c>
      <c r="G83" s="696">
        <v>10</v>
      </c>
      <c r="H83" s="1211" t="s">
        <v>80</v>
      </c>
      <c r="I83" s="1211"/>
      <c r="J83" s="1230" t="s">
        <v>257</v>
      </c>
      <c r="K83" s="1242" t="s">
        <v>272</v>
      </c>
      <c r="L83" s="1242"/>
      <c r="M83" s="23" t="s">
        <v>1024</v>
      </c>
      <c r="N83" s="958"/>
      <c r="O83" s="104" t="s">
        <v>945</v>
      </c>
      <c r="P83" s="103" t="s">
        <v>944</v>
      </c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  <c r="BI83" s="103"/>
      <c r="BJ83" s="103"/>
      <c r="BK83" s="103"/>
      <c r="BL83" s="103"/>
      <c r="BM83" s="103"/>
      <c r="BN83" s="103"/>
      <c r="BO83" s="103"/>
      <c r="BP83" s="103"/>
      <c r="BQ83" s="103"/>
      <c r="BR83" s="103"/>
      <c r="BS83" s="103"/>
      <c r="BT83" s="103"/>
      <c r="BU83" s="103"/>
      <c r="BV83" s="103"/>
      <c r="BW83" s="103"/>
      <c r="BX83" s="103"/>
      <c r="BY83" s="103"/>
      <c r="BZ83" s="103"/>
      <c r="CA83" s="103"/>
      <c r="CB83" s="103"/>
      <c r="CC83" s="103"/>
      <c r="CD83" s="103"/>
      <c r="CE83" s="103"/>
      <c r="CF83" s="103"/>
      <c r="CG83" s="103"/>
      <c r="CH83" s="103"/>
      <c r="CI83" s="103"/>
      <c r="CJ83" s="103"/>
      <c r="CK83" s="103"/>
      <c r="CL83" s="103"/>
      <c r="CM83" s="103"/>
      <c r="CN83" s="103"/>
      <c r="CO83" s="103"/>
      <c r="CP83" s="103"/>
      <c r="CQ83" s="103"/>
      <c r="CR83" s="103"/>
      <c r="CS83" s="103"/>
      <c r="CT83" s="103"/>
      <c r="CU83" s="103"/>
      <c r="CV83" s="103"/>
      <c r="CW83" s="103"/>
      <c r="CX83" s="103"/>
      <c r="CY83" s="103"/>
      <c r="CZ83" s="103"/>
      <c r="DA83" s="103"/>
      <c r="DB83" s="103"/>
      <c r="DC83" s="103"/>
      <c r="DD83" s="103"/>
      <c r="DE83" s="103"/>
      <c r="DF83" s="103"/>
      <c r="DG83" s="103"/>
      <c r="DH83" s="103"/>
      <c r="DI83" s="103"/>
      <c r="DJ83" s="103"/>
      <c r="DK83" s="103"/>
      <c r="DL83" s="103"/>
      <c r="DM83" s="103"/>
      <c r="DN83" s="103"/>
      <c r="DO83" s="103"/>
      <c r="DP83" s="103"/>
      <c r="DQ83" s="103"/>
      <c r="DR83" s="103"/>
      <c r="DS83" s="103"/>
      <c r="DT83" s="103"/>
      <c r="DU83" s="103"/>
      <c r="DV83" s="103"/>
      <c r="DW83" s="103"/>
      <c r="DX83" s="103"/>
      <c r="DY83" s="103"/>
      <c r="DZ83" s="103"/>
      <c r="EA83" s="103"/>
      <c r="EB83" s="103"/>
      <c r="EC83" s="103"/>
      <c r="ED83" s="103"/>
      <c r="EE83" s="103"/>
      <c r="EF83" s="103"/>
      <c r="EG83" s="103"/>
      <c r="EH83" s="103"/>
      <c r="EI83" s="103"/>
      <c r="EJ83" s="103"/>
      <c r="EK83" s="103"/>
      <c r="EL83" s="103"/>
      <c r="EM83" s="103"/>
      <c r="EN83" s="103"/>
      <c r="EO83" s="103"/>
      <c r="EP83" s="103"/>
      <c r="EQ83" s="103"/>
      <c r="ER83" s="103"/>
      <c r="ES83" s="103"/>
      <c r="ET83" s="103"/>
      <c r="EU83" s="103"/>
      <c r="EV83" s="103"/>
      <c r="EW83" s="103"/>
      <c r="EX83" s="103"/>
      <c r="EY83" s="103"/>
      <c r="EZ83" s="103"/>
      <c r="FA83" s="103"/>
      <c r="FB83" s="103"/>
      <c r="FC83" s="103"/>
      <c r="FD83" s="103"/>
      <c r="FE83" s="103"/>
      <c r="FF83" s="103"/>
      <c r="FG83" s="103"/>
      <c r="FH83" s="103"/>
      <c r="FI83" s="103"/>
      <c r="FJ83" s="103"/>
      <c r="FK83" s="103"/>
      <c r="FL83" s="103"/>
      <c r="FM83" s="103"/>
      <c r="FN83" s="103"/>
      <c r="FO83" s="103"/>
      <c r="FP83" s="103"/>
      <c r="FQ83" s="103"/>
      <c r="FR83" s="103"/>
      <c r="FS83" s="103"/>
      <c r="FT83" s="103"/>
      <c r="FU83" s="103"/>
      <c r="FV83" s="103"/>
      <c r="FW83" s="103"/>
      <c r="FX83" s="103"/>
      <c r="FY83" s="103"/>
      <c r="FZ83" s="103"/>
      <c r="GA83" s="103"/>
      <c r="GB83" s="103"/>
      <c r="GC83" s="103"/>
      <c r="GD83" s="103"/>
      <c r="GE83" s="103"/>
      <c r="GF83" s="103"/>
      <c r="GG83" s="103"/>
      <c r="GH83" s="103"/>
      <c r="GI83" s="103"/>
      <c r="GJ83" s="103"/>
      <c r="GK83" s="103"/>
      <c r="GL83" s="103"/>
      <c r="GM83" s="103"/>
      <c r="GN83" s="103"/>
      <c r="GO83" s="103"/>
      <c r="GP83" s="103"/>
      <c r="GQ83" s="103"/>
      <c r="GR83" s="103"/>
      <c r="GS83" s="103"/>
      <c r="GT83" s="103"/>
      <c r="GU83" s="103"/>
      <c r="GV83" s="103"/>
      <c r="GW83" s="103"/>
      <c r="GX83" s="103"/>
      <c r="GY83" s="103"/>
      <c r="GZ83" s="103"/>
      <c r="HA83" s="103"/>
      <c r="HB83" s="103"/>
      <c r="HC83" s="103"/>
      <c r="HD83" s="103"/>
      <c r="HE83" s="103"/>
      <c r="HF83" s="103"/>
      <c r="HG83" s="103"/>
      <c r="HH83" s="103"/>
      <c r="HI83" s="103"/>
      <c r="HJ83" s="103"/>
      <c r="HK83" s="103"/>
      <c r="HL83" s="103"/>
      <c r="HM83" s="103"/>
      <c r="HN83" s="103"/>
      <c r="HO83" s="103"/>
      <c r="HP83" s="103"/>
      <c r="HQ83" s="103"/>
      <c r="HR83" s="103"/>
      <c r="HS83" s="103"/>
      <c r="HT83" s="103"/>
      <c r="HU83" s="103"/>
      <c r="HV83" s="103"/>
      <c r="HW83" s="103"/>
      <c r="HX83" s="103"/>
      <c r="HY83" s="103"/>
      <c r="HZ83" s="103"/>
      <c r="IA83" s="103"/>
      <c r="IB83" s="103"/>
      <c r="IC83" s="103"/>
      <c r="ID83" s="103"/>
      <c r="IE83" s="103"/>
      <c r="IF83" s="103"/>
      <c r="IG83" s="103"/>
      <c r="IH83" s="103"/>
      <c r="II83" s="103"/>
      <c r="IJ83" s="103"/>
      <c r="IK83" s="103"/>
      <c r="IL83" s="103"/>
      <c r="IM83" s="103"/>
      <c r="IN83" s="103"/>
      <c r="IO83" s="103"/>
    </row>
    <row r="84" spans="1:249" ht="32.25" thickBot="1" x14ac:dyDescent="0.3">
      <c r="A84" s="321">
        <v>5</v>
      </c>
      <c r="B84" s="1419"/>
      <c r="C84" s="10" t="s">
        <v>291</v>
      </c>
      <c r="D84" s="671" t="s">
        <v>224</v>
      </c>
      <c r="E84" s="1039">
        <v>1</v>
      </c>
      <c r="F84" s="671">
        <v>10</v>
      </c>
      <c r="G84" s="701">
        <v>10</v>
      </c>
      <c r="H84" s="671" t="s">
        <v>80</v>
      </c>
      <c r="I84" s="671"/>
      <c r="J84" s="671" t="s">
        <v>257</v>
      </c>
      <c r="K84" s="149" t="s">
        <v>272</v>
      </c>
      <c r="L84" s="149"/>
      <c r="M84" s="800" t="s">
        <v>986</v>
      </c>
      <c r="N84" s="959"/>
      <c r="O84" s="104" t="s">
        <v>945</v>
      </c>
      <c r="P84" s="103" t="s">
        <v>944</v>
      </c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  <c r="BI84" s="103"/>
      <c r="BJ84" s="103"/>
      <c r="BK84" s="103"/>
      <c r="BL84" s="103"/>
      <c r="BM84" s="103"/>
      <c r="BN84" s="103"/>
      <c r="BO84" s="103"/>
      <c r="BP84" s="103"/>
      <c r="BQ84" s="103"/>
      <c r="BR84" s="103"/>
      <c r="BS84" s="103"/>
      <c r="BT84" s="103"/>
      <c r="BU84" s="103"/>
      <c r="BV84" s="103"/>
      <c r="BW84" s="103"/>
      <c r="BX84" s="103"/>
      <c r="BY84" s="103"/>
      <c r="BZ84" s="103"/>
      <c r="CA84" s="103"/>
      <c r="CB84" s="103"/>
      <c r="CC84" s="103"/>
      <c r="CD84" s="103"/>
      <c r="CE84" s="103"/>
      <c r="CF84" s="103"/>
      <c r="CG84" s="103"/>
      <c r="CH84" s="103"/>
      <c r="CI84" s="103"/>
      <c r="CJ84" s="103"/>
      <c r="CK84" s="103"/>
      <c r="CL84" s="103"/>
      <c r="CM84" s="103"/>
      <c r="CN84" s="103"/>
      <c r="CO84" s="103"/>
      <c r="CP84" s="103"/>
      <c r="CQ84" s="103"/>
      <c r="CR84" s="103"/>
      <c r="CS84" s="103"/>
      <c r="CT84" s="103"/>
      <c r="CU84" s="103"/>
      <c r="CV84" s="103"/>
      <c r="CW84" s="103"/>
      <c r="CX84" s="103"/>
      <c r="CY84" s="103"/>
      <c r="CZ84" s="103"/>
      <c r="DA84" s="103"/>
      <c r="DB84" s="103"/>
      <c r="DC84" s="103"/>
      <c r="DD84" s="103"/>
      <c r="DE84" s="103"/>
      <c r="DF84" s="103"/>
      <c r="DG84" s="103"/>
      <c r="DH84" s="103"/>
      <c r="DI84" s="103"/>
      <c r="DJ84" s="103"/>
      <c r="DK84" s="103"/>
      <c r="DL84" s="103"/>
      <c r="DM84" s="103"/>
      <c r="DN84" s="103"/>
      <c r="DO84" s="103"/>
      <c r="DP84" s="103"/>
      <c r="DQ84" s="103"/>
      <c r="DR84" s="103"/>
      <c r="DS84" s="103"/>
      <c r="DT84" s="103"/>
      <c r="DU84" s="103"/>
      <c r="DV84" s="103"/>
      <c r="DW84" s="103"/>
      <c r="DX84" s="103"/>
      <c r="DY84" s="103"/>
      <c r="DZ84" s="103"/>
      <c r="EA84" s="103"/>
      <c r="EB84" s="103"/>
      <c r="EC84" s="103"/>
      <c r="ED84" s="103"/>
      <c r="EE84" s="103"/>
      <c r="EF84" s="103"/>
      <c r="EG84" s="103"/>
      <c r="EH84" s="103"/>
      <c r="EI84" s="103"/>
      <c r="EJ84" s="103"/>
      <c r="EK84" s="103"/>
      <c r="EL84" s="103"/>
      <c r="EM84" s="103"/>
      <c r="EN84" s="103"/>
      <c r="EO84" s="103"/>
      <c r="EP84" s="103"/>
      <c r="EQ84" s="103"/>
      <c r="ER84" s="103"/>
      <c r="ES84" s="103"/>
      <c r="ET84" s="103"/>
      <c r="EU84" s="103"/>
      <c r="EV84" s="103"/>
      <c r="EW84" s="103"/>
      <c r="EX84" s="103"/>
      <c r="EY84" s="103"/>
      <c r="EZ84" s="103"/>
      <c r="FA84" s="103"/>
      <c r="FB84" s="103"/>
      <c r="FC84" s="103"/>
      <c r="FD84" s="103"/>
      <c r="FE84" s="103"/>
      <c r="FF84" s="103"/>
      <c r="FG84" s="103"/>
      <c r="FH84" s="103"/>
      <c r="FI84" s="103"/>
      <c r="FJ84" s="103"/>
      <c r="FK84" s="103"/>
      <c r="FL84" s="103"/>
      <c r="FM84" s="103"/>
      <c r="FN84" s="103"/>
      <c r="FO84" s="103"/>
      <c r="FP84" s="103"/>
      <c r="FQ84" s="103"/>
      <c r="FR84" s="103"/>
      <c r="FS84" s="103"/>
      <c r="FT84" s="103"/>
      <c r="FU84" s="103"/>
      <c r="FV84" s="103"/>
      <c r="FW84" s="103"/>
      <c r="FX84" s="103"/>
      <c r="FY84" s="103"/>
      <c r="FZ84" s="103"/>
      <c r="GA84" s="103"/>
      <c r="GB84" s="103"/>
      <c r="GC84" s="103"/>
      <c r="GD84" s="103"/>
      <c r="GE84" s="103"/>
      <c r="GF84" s="103"/>
      <c r="GG84" s="103"/>
      <c r="GH84" s="103"/>
      <c r="GI84" s="103"/>
      <c r="GJ84" s="103"/>
      <c r="GK84" s="103"/>
      <c r="GL84" s="103"/>
      <c r="GM84" s="103"/>
      <c r="GN84" s="103"/>
      <c r="GO84" s="103"/>
      <c r="GP84" s="103"/>
      <c r="GQ84" s="103"/>
      <c r="GR84" s="103"/>
      <c r="GS84" s="103"/>
      <c r="GT84" s="103"/>
      <c r="GU84" s="103"/>
      <c r="GV84" s="103"/>
      <c r="GW84" s="103"/>
      <c r="GX84" s="103"/>
      <c r="GY84" s="103"/>
      <c r="GZ84" s="103"/>
      <c r="HA84" s="103"/>
      <c r="HB84" s="103"/>
      <c r="HC84" s="103"/>
      <c r="HD84" s="103"/>
      <c r="HE84" s="103"/>
      <c r="HF84" s="103"/>
      <c r="HG84" s="103"/>
      <c r="HH84" s="103"/>
      <c r="HI84" s="103"/>
      <c r="HJ84" s="103"/>
      <c r="HK84" s="103"/>
      <c r="HL84" s="103"/>
      <c r="HM84" s="103"/>
      <c r="HN84" s="103"/>
      <c r="HO84" s="103"/>
      <c r="HP84" s="103"/>
      <c r="HQ84" s="103"/>
      <c r="HR84" s="103"/>
      <c r="HS84" s="103"/>
      <c r="HT84" s="103"/>
      <c r="HU84" s="103"/>
      <c r="HV84" s="103"/>
      <c r="HW84" s="103"/>
      <c r="HX84" s="103"/>
      <c r="HY84" s="103"/>
      <c r="HZ84" s="103"/>
      <c r="IA84" s="103"/>
      <c r="IB84" s="103"/>
      <c r="IC84" s="103"/>
      <c r="ID84" s="103"/>
      <c r="IE84" s="103"/>
      <c r="IF84" s="103"/>
      <c r="IG84" s="103"/>
      <c r="IH84" s="103"/>
      <c r="II84" s="103"/>
      <c r="IJ84" s="103"/>
      <c r="IK84" s="103"/>
      <c r="IL84" s="103"/>
      <c r="IM84" s="103"/>
      <c r="IN84" s="103"/>
      <c r="IO84" s="103"/>
    </row>
    <row r="85" spans="1:249" ht="31.5" x14ac:dyDescent="0.25">
      <c r="A85" s="891">
        <v>1</v>
      </c>
      <c r="B85" s="1420" t="s">
        <v>139</v>
      </c>
      <c r="C85" s="11" t="s">
        <v>288</v>
      </c>
      <c r="D85" s="699"/>
      <c r="E85" s="704"/>
      <c r="F85" s="699">
        <v>10</v>
      </c>
      <c r="G85" s="700">
        <v>10</v>
      </c>
      <c r="H85" s="699" t="s">
        <v>80</v>
      </c>
      <c r="I85" s="699"/>
      <c r="J85" s="1243" t="s">
        <v>257</v>
      </c>
      <c r="K85" s="43" t="s">
        <v>272</v>
      </c>
      <c r="L85" s="43"/>
      <c r="M85" s="799" t="s">
        <v>983</v>
      </c>
      <c r="N85" s="960"/>
      <c r="O85" s="104" t="s">
        <v>945</v>
      </c>
      <c r="P85" s="103" t="s">
        <v>944</v>
      </c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  <c r="BI85" s="103"/>
      <c r="BJ85" s="103"/>
      <c r="BK85" s="103"/>
      <c r="BL85" s="103"/>
      <c r="BM85" s="103"/>
      <c r="BN85" s="103"/>
      <c r="BO85" s="103"/>
      <c r="BP85" s="103"/>
      <c r="BQ85" s="103"/>
      <c r="BR85" s="103"/>
      <c r="BS85" s="103"/>
      <c r="BT85" s="103"/>
      <c r="BU85" s="103"/>
      <c r="BV85" s="103"/>
      <c r="BW85" s="103"/>
      <c r="BX85" s="103"/>
      <c r="BY85" s="103"/>
      <c r="BZ85" s="103"/>
      <c r="CA85" s="103"/>
      <c r="CB85" s="103"/>
      <c r="CC85" s="103"/>
      <c r="CD85" s="103"/>
      <c r="CE85" s="103"/>
      <c r="CF85" s="103"/>
      <c r="CG85" s="103"/>
      <c r="CH85" s="103"/>
      <c r="CI85" s="103"/>
      <c r="CJ85" s="103"/>
      <c r="CK85" s="103"/>
      <c r="CL85" s="103"/>
      <c r="CM85" s="103"/>
      <c r="CN85" s="103"/>
      <c r="CO85" s="103"/>
      <c r="CP85" s="103"/>
      <c r="CQ85" s="103"/>
      <c r="CR85" s="103"/>
      <c r="CS85" s="103"/>
      <c r="CT85" s="103"/>
      <c r="CU85" s="103"/>
      <c r="CV85" s="103"/>
      <c r="CW85" s="103"/>
      <c r="CX85" s="103"/>
      <c r="CY85" s="103"/>
      <c r="CZ85" s="103"/>
      <c r="DA85" s="103"/>
      <c r="DB85" s="103"/>
      <c r="DC85" s="103"/>
      <c r="DD85" s="103"/>
      <c r="DE85" s="103"/>
      <c r="DF85" s="103"/>
      <c r="DG85" s="103"/>
      <c r="DH85" s="103"/>
      <c r="DI85" s="103"/>
      <c r="DJ85" s="103"/>
      <c r="DK85" s="103"/>
      <c r="DL85" s="103"/>
      <c r="DM85" s="103"/>
      <c r="DN85" s="103"/>
      <c r="DO85" s="103"/>
      <c r="DP85" s="103"/>
      <c r="DQ85" s="103"/>
      <c r="DR85" s="103"/>
      <c r="DS85" s="103"/>
      <c r="DT85" s="103"/>
      <c r="DU85" s="103"/>
      <c r="DV85" s="103"/>
      <c r="DW85" s="103"/>
      <c r="DX85" s="103"/>
      <c r="DY85" s="103"/>
      <c r="DZ85" s="103"/>
      <c r="EA85" s="103"/>
      <c r="EB85" s="103"/>
      <c r="EC85" s="103"/>
      <c r="ED85" s="103"/>
      <c r="EE85" s="103"/>
      <c r="EF85" s="103"/>
      <c r="EG85" s="103"/>
      <c r="EH85" s="103"/>
      <c r="EI85" s="103"/>
      <c r="EJ85" s="103"/>
      <c r="EK85" s="103"/>
      <c r="EL85" s="103"/>
      <c r="EM85" s="103"/>
      <c r="EN85" s="103"/>
      <c r="EO85" s="103"/>
      <c r="EP85" s="103"/>
      <c r="EQ85" s="103"/>
      <c r="ER85" s="103"/>
      <c r="ES85" s="103"/>
      <c r="ET85" s="103"/>
      <c r="EU85" s="103"/>
      <c r="EV85" s="103"/>
      <c r="EW85" s="103"/>
      <c r="EX85" s="103"/>
      <c r="EY85" s="103"/>
      <c r="EZ85" s="103"/>
      <c r="FA85" s="103"/>
      <c r="FB85" s="103"/>
      <c r="FC85" s="103"/>
      <c r="FD85" s="103"/>
      <c r="FE85" s="103"/>
      <c r="FF85" s="103"/>
      <c r="FG85" s="103"/>
      <c r="FH85" s="103"/>
      <c r="FI85" s="103"/>
      <c r="FJ85" s="103"/>
      <c r="FK85" s="103"/>
      <c r="FL85" s="103"/>
      <c r="FM85" s="103"/>
      <c r="FN85" s="103"/>
      <c r="FO85" s="103"/>
      <c r="FP85" s="103"/>
      <c r="FQ85" s="103"/>
      <c r="FR85" s="103"/>
      <c r="FS85" s="103"/>
      <c r="FT85" s="103"/>
      <c r="FU85" s="103"/>
      <c r="FV85" s="103"/>
      <c r="FW85" s="103"/>
      <c r="FX85" s="103"/>
      <c r="FY85" s="103"/>
      <c r="FZ85" s="103"/>
      <c r="GA85" s="103"/>
      <c r="GB85" s="103"/>
      <c r="GC85" s="103"/>
      <c r="GD85" s="103"/>
      <c r="GE85" s="103"/>
      <c r="GF85" s="103"/>
      <c r="GG85" s="103"/>
      <c r="GH85" s="103"/>
      <c r="GI85" s="103"/>
      <c r="GJ85" s="103"/>
      <c r="GK85" s="103"/>
      <c r="GL85" s="103"/>
      <c r="GM85" s="103"/>
      <c r="GN85" s="103"/>
      <c r="GO85" s="103"/>
      <c r="GP85" s="103"/>
      <c r="GQ85" s="103"/>
      <c r="GR85" s="103"/>
      <c r="GS85" s="103"/>
      <c r="GT85" s="103"/>
      <c r="GU85" s="103"/>
      <c r="GV85" s="103"/>
      <c r="GW85" s="103"/>
      <c r="GX85" s="103"/>
      <c r="GY85" s="103"/>
      <c r="GZ85" s="103"/>
      <c r="HA85" s="103"/>
      <c r="HB85" s="103"/>
      <c r="HC85" s="103"/>
      <c r="HD85" s="103"/>
      <c r="HE85" s="103"/>
      <c r="HF85" s="103"/>
      <c r="HG85" s="103"/>
      <c r="HH85" s="103"/>
      <c r="HI85" s="103"/>
      <c r="HJ85" s="103"/>
      <c r="HK85" s="103"/>
      <c r="HL85" s="103"/>
      <c r="HM85" s="103"/>
      <c r="HN85" s="103"/>
      <c r="HO85" s="103"/>
      <c r="HP85" s="103"/>
      <c r="HQ85" s="103"/>
      <c r="HR85" s="103"/>
      <c r="HS85" s="103"/>
      <c r="HT85" s="103"/>
      <c r="HU85" s="103"/>
      <c r="HV85" s="103"/>
      <c r="HW85" s="103"/>
      <c r="HX85" s="103"/>
      <c r="HY85" s="103"/>
      <c r="HZ85" s="103"/>
      <c r="IA85" s="103"/>
      <c r="IB85" s="103"/>
      <c r="IC85" s="103"/>
      <c r="ID85" s="103"/>
      <c r="IE85" s="103"/>
      <c r="IF85" s="103"/>
      <c r="IG85" s="103"/>
      <c r="IH85" s="103"/>
      <c r="II85" s="103"/>
      <c r="IJ85" s="103"/>
      <c r="IK85" s="103"/>
      <c r="IL85" s="103"/>
      <c r="IM85" s="103"/>
      <c r="IN85" s="103"/>
      <c r="IO85" s="103"/>
    </row>
    <row r="86" spans="1:249" ht="31.5" x14ac:dyDescent="0.25">
      <c r="A86" s="484">
        <v>2</v>
      </c>
      <c r="B86" s="1420"/>
      <c r="C86" s="6" t="s">
        <v>289</v>
      </c>
      <c r="D86" s="1211"/>
      <c r="E86" s="702"/>
      <c r="F86" s="1211">
        <v>10</v>
      </c>
      <c r="G86" s="696">
        <v>10</v>
      </c>
      <c r="H86" s="1211" t="s">
        <v>971</v>
      </c>
      <c r="I86" s="803"/>
      <c r="J86" s="1230" t="s">
        <v>256</v>
      </c>
      <c r="K86" s="1242" t="s">
        <v>295</v>
      </c>
      <c r="L86" s="1242"/>
      <c r="M86" s="247" t="s">
        <v>1050</v>
      </c>
      <c r="N86" s="957"/>
      <c r="O86" s="104" t="s">
        <v>945</v>
      </c>
      <c r="P86" s="103" t="s">
        <v>944</v>
      </c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  <c r="BS86" s="103"/>
      <c r="BT86" s="103"/>
      <c r="BU86" s="103"/>
      <c r="BV86" s="103"/>
      <c r="BW86" s="103"/>
      <c r="BX86" s="103"/>
      <c r="BY86" s="103"/>
      <c r="BZ86" s="103"/>
      <c r="CA86" s="103"/>
      <c r="CB86" s="103"/>
      <c r="CC86" s="103"/>
      <c r="CD86" s="103"/>
      <c r="CE86" s="103"/>
      <c r="CF86" s="103"/>
      <c r="CG86" s="103"/>
      <c r="CH86" s="103"/>
      <c r="CI86" s="103"/>
      <c r="CJ86" s="103"/>
      <c r="CK86" s="103"/>
      <c r="CL86" s="103"/>
      <c r="CM86" s="103"/>
      <c r="CN86" s="103"/>
      <c r="CO86" s="103"/>
      <c r="CP86" s="103"/>
      <c r="CQ86" s="103"/>
      <c r="CR86" s="103"/>
      <c r="CS86" s="103"/>
      <c r="CT86" s="103"/>
      <c r="CU86" s="103"/>
      <c r="CV86" s="103"/>
      <c r="CW86" s="103"/>
      <c r="CX86" s="103"/>
      <c r="CY86" s="103"/>
      <c r="CZ86" s="103"/>
      <c r="DA86" s="103"/>
      <c r="DB86" s="103"/>
      <c r="DC86" s="103"/>
      <c r="DD86" s="103"/>
      <c r="DE86" s="103"/>
      <c r="DF86" s="103"/>
      <c r="DG86" s="103"/>
      <c r="DH86" s="103"/>
      <c r="DI86" s="103"/>
      <c r="DJ86" s="103"/>
      <c r="DK86" s="103"/>
      <c r="DL86" s="103"/>
      <c r="DM86" s="103"/>
      <c r="DN86" s="103"/>
      <c r="DO86" s="103"/>
      <c r="DP86" s="103"/>
      <c r="DQ86" s="103"/>
      <c r="DR86" s="103"/>
      <c r="DS86" s="103"/>
      <c r="DT86" s="103"/>
      <c r="DU86" s="103"/>
      <c r="DV86" s="103"/>
      <c r="DW86" s="103"/>
      <c r="DX86" s="103"/>
      <c r="DY86" s="103"/>
      <c r="DZ86" s="103"/>
      <c r="EA86" s="103"/>
      <c r="EB86" s="103"/>
      <c r="EC86" s="103"/>
      <c r="ED86" s="103"/>
      <c r="EE86" s="103"/>
      <c r="EF86" s="103"/>
      <c r="EG86" s="103"/>
      <c r="EH86" s="103"/>
      <c r="EI86" s="103"/>
      <c r="EJ86" s="103"/>
      <c r="EK86" s="103"/>
      <c r="EL86" s="103"/>
      <c r="EM86" s="103"/>
      <c r="EN86" s="103"/>
      <c r="EO86" s="103"/>
      <c r="EP86" s="103"/>
      <c r="EQ86" s="103"/>
      <c r="ER86" s="103"/>
      <c r="ES86" s="103"/>
      <c r="ET86" s="103"/>
      <c r="EU86" s="103"/>
      <c r="EV86" s="103"/>
      <c r="EW86" s="103"/>
      <c r="EX86" s="103"/>
      <c r="EY86" s="103"/>
      <c r="EZ86" s="103"/>
      <c r="FA86" s="103"/>
      <c r="FB86" s="103"/>
      <c r="FC86" s="103"/>
      <c r="FD86" s="103"/>
      <c r="FE86" s="103"/>
      <c r="FF86" s="103"/>
      <c r="FG86" s="103"/>
      <c r="FH86" s="103"/>
      <c r="FI86" s="103"/>
      <c r="FJ86" s="103"/>
      <c r="FK86" s="103"/>
      <c r="FL86" s="103"/>
      <c r="FM86" s="103"/>
      <c r="FN86" s="103"/>
      <c r="FO86" s="103"/>
      <c r="FP86" s="103"/>
      <c r="FQ86" s="103"/>
      <c r="FR86" s="103"/>
      <c r="FS86" s="103"/>
      <c r="FT86" s="103"/>
      <c r="FU86" s="103"/>
      <c r="FV86" s="103"/>
      <c r="FW86" s="103"/>
      <c r="FX86" s="103"/>
      <c r="FY86" s="103"/>
      <c r="FZ86" s="103"/>
      <c r="GA86" s="103"/>
      <c r="GB86" s="103"/>
      <c r="GC86" s="103"/>
      <c r="GD86" s="103"/>
      <c r="GE86" s="103"/>
      <c r="GF86" s="103"/>
      <c r="GG86" s="103"/>
      <c r="GH86" s="103"/>
      <c r="GI86" s="103"/>
      <c r="GJ86" s="103"/>
      <c r="GK86" s="103"/>
      <c r="GL86" s="103"/>
      <c r="GM86" s="103"/>
      <c r="GN86" s="103"/>
      <c r="GO86" s="103"/>
      <c r="GP86" s="103"/>
      <c r="GQ86" s="103"/>
      <c r="GR86" s="103"/>
      <c r="GS86" s="103"/>
      <c r="GT86" s="103"/>
      <c r="GU86" s="103"/>
      <c r="GV86" s="103"/>
      <c r="GW86" s="103"/>
      <c r="GX86" s="103"/>
      <c r="GY86" s="103"/>
      <c r="GZ86" s="103"/>
      <c r="HA86" s="103"/>
      <c r="HB86" s="103"/>
      <c r="HC86" s="103"/>
      <c r="HD86" s="103"/>
      <c r="HE86" s="103"/>
      <c r="HF86" s="103"/>
      <c r="HG86" s="103"/>
      <c r="HH86" s="103"/>
      <c r="HI86" s="103"/>
      <c r="HJ86" s="103"/>
      <c r="HK86" s="103"/>
      <c r="HL86" s="103"/>
      <c r="HM86" s="103"/>
      <c r="HN86" s="103"/>
      <c r="HO86" s="103"/>
      <c r="HP86" s="103"/>
      <c r="HQ86" s="103"/>
      <c r="HR86" s="103"/>
      <c r="HS86" s="103"/>
      <c r="HT86" s="103"/>
      <c r="HU86" s="103"/>
      <c r="HV86" s="103"/>
      <c r="HW86" s="103"/>
      <c r="HX86" s="103"/>
      <c r="HY86" s="103"/>
      <c r="HZ86" s="103"/>
      <c r="IA86" s="103"/>
      <c r="IB86" s="103"/>
      <c r="IC86" s="103"/>
      <c r="ID86" s="103"/>
      <c r="IE86" s="103"/>
      <c r="IF86" s="103"/>
      <c r="IG86" s="103"/>
      <c r="IH86" s="103"/>
      <c r="II86" s="103"/>
      <c r="IJ86" s="103"/>
      <c r="IK86" s="103"/>
      <c r="IL86" s="103"/>
      <c r="IM86" s="103"/>
      <c r="IN86" s="103"/>
      <c r="IO86" s="103"/>
    </row>
    <row r="87" spans="1:249" ht="31.5" x14ac:dyDescent="0.25">
      <c r="A87" s="484">
        <v>3</v>
      </c>
      <c r="B87" s="1420"/>
      <c r="C87" s="6" t="s">
        <v>290</v>
      </c>
      <c r="D87" s="1211"/>
      <c r="E87" s="702"/>
      <c r="F87" s="1211">
        <v>10</v>
      </c>
      <c r="G87" s="696">
        <v>10</v>
      </c>
      <c r="H87" s="1211" t="s">
        <v>971</v>
      </c>
      <c r="I87" s="803"/>
      <c r="J87" s="1230" t="s">
        <v>257</v>
      </c>
      <c r="K87" s="1242" t="s">
        <v>278</v>
      </c>
      <c r="L87" s="1242"/>
      <c r="M87" s="247" t="s">
        <v>1050</v>
      </c>
      <c r="N87" s="957"/>
      <c r="O87" s="104" t="s">
        <v>945</v>
      </c>
      <c r="P87" s="103" t="s">
        <v>944</v>
      </c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  <c r="BI87" s="103"/>
      <c r="BJ87" s="103"/>
      <c r="BK87" s="103"/>
      <c r="BL87" s="103"/>
      <c r="BM87" s="103"/>
      <c r="BN87" s="103"/>
      <c r="BO87" s="103"/>
      <c r="BP87" s="103"/>
      <c r="BQ87" s="103"/>
      <c r="BR87" s="103"/>
      <c r="BS87" s="103"/>
      <c r="BT87" s="103"/>
      <c r="BU87" s="103"/>
      <c r="BV87" s="103"/>
      <c r="BW87" s="103"/>
      <c r="BX87" s="103"/>
      <c r="BY87" s="103"/>
      <c r="BZ87" s="103"/>
      <c r="CA87" s="103"/>
      <c r="CB87" s="103"/>
      <c r="CC87" s="103"/>
      <c r="CD87" s="103"/>
      <c r="CE87" s="103"/>
      <c r="CF87" s="103"/>
      <c r="CG87" s="103"/>
      <c r="CH87" s="103"/>
      <c r="CI87" s="103"/>
      <c r="CJ87" s="103"/>
      <c r="CK87" s="103"/>
      <c r="CL87" s="103"/>
      <c r="CM87" s="103"/>
      <c r="CN87" s="103"/>
      <c r="CO87" s="103"/>
      <c r="CP87" s="103"/>
      <c r="CQ87" s="103"/>
      <c r="CR87" s="103"/>
      <c r="CS87" s="103"/>
      <c r="CT87" s="103"/>
      <c r="CU87" s="103"/>
      <c r="CV87" s="103"/>
      <c r="CW87" s="103"/>
      <c r="CX87" s="103"/>
      <c r="CY87" s="103"/>
      <c r="CZ87" s="103"/>
      <c r="DA87" s="103"/>
      <c r="DB87" s="103"/>
      <c r="DC87" s="103"/>
      <c r="DD87" s="103"/>
      <c r="DE87" s="103"/>
      <c r="DF87" s="103"/>
      <c r="DG87" s="103"/>
      <c r="DH87" s="103"/>
      <c r="DI87" s="103"/>
      <c r="DJ87" s="103"/>
      <c r="DK87" s="103"/>
      <c r="DL87" s="103"/>
      <c r="DM87" s="103"/>
      <c r="DN87" s="103"/>
      <c r="DO87" s="103"/>
      <c r="DP87" s="103"/>
      <c r="DQ87" s="103"/>
      <c r="DR87" s="103"/>
      <c r="DS87" s="103"/>
      <c r="DT87" s="103"/>
      <c r="DU87" s="103"/>
      <c r="DV87" s="103"/>
      <c r="DW87" s="103"/>
      <c r="DX87" s="103"/>
      <c r="DY87" s="103"/>
      <c r="DZ87" s="103"/>
      <c r="EA87" s="103"/>
      <c r="EB87" s="103"/>
      <c r="EC87" s="103"/>
      <c r="ED87" s="103"/>
      <c r="EE87" s="103"/>
      <c r="EF87" s="103"/>
      <c r="EG87" s="103"/>
      <c r="EH87" s="103"/>
      <c r="EI87" s="103"/>
      <c r="EJ87" s="103"/>
      <c r="EK87" s="103"/>
      <c r="EL87" s="103"/>
      <c r="EM87" s="103"/>
      <c r="EN87" s="103"/>
      <c r="EO87" s="103"/>
      <c r="EP87" s="103"/>
      <c r="EQ87" s="103"/>
      <c r="ER87" s="103"/>
      <c r="ES87" s="103"/>
      <c r="ET87" s="103"/>
      <c r="EU87" s="103"/>
      <c r="EV87" s="103"/>
      <c r="EW87" s="103"/>
      <c r="EX87" s="103"/>
      <c r="EY87" s="103"/>
      <c r="EZ87" s="103"/>
      <c r="FA87" s="103"/>
      <c r="FB87" s="103"/>
      <c r="FC87" s="103"/>
      <c r="FD87" s="103"/>
      <c r="FE87" s="103"/>
      <c r="FF87" s="103"/>
      <c r="FG87" s="103"/>
      <c r="FH87" s="103"/>
      <c r="FI87" s="103"/>
      <c r="FJ87" s="103"/>
      <c r="FK87" s="103"/>
      <c r="FL87" s="103"/>
      <c r="FM87" s="103"/>
      <c r="FN87" s="103"/>
      <c r="FO87" s="103"/>
      <c r="FP87" s="103"/>
      <c r="FQ87" s="103"/>
      <c r="FR87" s="103"/>
      <c r="FS87" s="103"/>
      <c r="FT87" s="103"/>
      <c r="FU87" s="103"/>
      <c r="FV87" s="103"/>
      <c r="FW87" s="103"/>
      <c r="FX87" s="103"/>
      <c r="FY87" s="103"/>
      <c r="FZ87" s="103"/>
      <c r="GA87" s="103"/>
      <c r="GB87" s="103"/>
      <c r="GC87" s="103"/>
      <c r="GD87" s="103"/>
      <c r="GE87" s="103"/>
      <c r="GF87" s="103"/>
      <c r="GG87" s="103"/>
      <c r="GH87" s="103"/>
      <c r="GI87" s="103"/>
      <c r="GJ87" s="103"/>
      <c r="GK87" s="103"/>
      <c r="GL87" s="103"/>
      <c r="GM87" s="103"/>
      <c r="GN87" s="103"/>
      <c r="GO87" s="103"/>
      <c r="GP87" s="103"/>
      <c r="GQ87" s="103"/>
      <c r="GR87" s="103"/>
      <c r="GS87" s="103"/>
      <c r="GT87" s="103"/>
      <c r="GU87" s="103"/>
      <c r="GV87" s="103"/>
      <c r="GW87" s="103"/>
      <c r="GX87" s="103"/>
      <c r="GY87" s="103"/>
      <c r="GZ87" s="103"/>
      <c r="HA87" s="103"/>
      <c r="HB87" s="103"/>
      <c r="HC87" s="103"/>
      <c r="HD87" s="103"/>
      <c r="HE87" s="103"/>
      <c r="HF87" s="103"/>
      <c r="HG87" s="103"/>
      <c r="HH87" s="103"/>
      <c r="HI87" s="103"/>
      <c r="HJ87" s="103"/>
      <c r="HK87" s="103"/>
      <c r="HL87" s="103"/>
      <c r="HM87" s="103"/>
      <c r="HN87" s="103"/>
      <c r="HO87" s="103"/>
      <c r="HP87" s="103"/>
      <c r="HQ87" s="103"/>
      <c r="HR87" s="103"/>
      <c r="HS87" s="103"/>
      <c r="HT87" s="103"/>
      <c r="HU87" s="103"/>
      <c r="HV87" s="103"/>
      <c r="HW87" s="103"/>
      <c r="HX87" s="103"/>
      <c r="HY87" s="103"/>
      <c r="HZ87" s="103"/>
      <c r="IA87" s="103"/>
      <c r="IB87" s="103"/>
      <c r="IC87" s="103"/>
      <c r="ID87" s="103"/>
      <c r="IE87" s="103"/>
      <c r="IF87" s="103"/>
      <c r="IG87" s="103"/>
      <c r="IH87" s="103"/>
      <c r="II87" s="103"/>
      <c r="IJ87" s="103"/>
      <c r="IK87" s="103"/>
      <c r="IL87" s="103"/>
      <c r="IM87" s="103"/>
      <c r="IN87" s="103"/>
      <c r="IO87" s="103"/>
    </row>
    <row r="88" spans="1:249" ht="31.5" x14ac:dyDescent="0.25">
      <c r="A88" s="484">
        <v>4</v>
      </c>
      <c r="B88" s="1420"/>
      <c r="C88" s="6" t="s">
        <v>281</v>
      </c>
      <c r="D88" s="1211"/>
      <c r="E88" s="702"/>
      <c r="F88" s="1211">
        <v>10</v>
      </c>
      <c r="G88" s="696">
        <v>10</v>
      </c>
      <c r="H88" s="1211" t="s">
        <v>80</v>
      </c>
      <c r="I88" s="1211"/>
      <c r="J88" s="1230" t="s">
        <v>257</v>
      </c>
      <c r="K88" s="1242" t="s">
        <v>272</v>
      </c>
      <c r="L88" s="1242"/>
      <c r="M88" s="23" t="s">
        <v>1025</v>
      </c>
      <c r="N88" s="958"/>
      <c r="O88" s="104" t="s">
        <v>945</v>
      </c>
      <c r="P88" s="103" t="s">
        <v>944</v>
      </c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  <c r="BI88" s="103"/>
      <c r="BJ88" s="103"/>
      <c r="BK88" s="103"/>
      <c r="BL88" s="103"/>
      <c r="BM88" s="103"/>
      <c r="BN88" s="103"/>
      <c r="BO88" s="103"/>
      <c r="BP88" s="103"/>
      <c r="BQ88" s="103"/>
      <c r="BR88" s="103"/>
      <c r="BS88" s="103"/>
      <c r="BT88" s="103"/>
      <c r="BU88" s="103"/>
      <c r="BV88" s="103"/>
      <c r="BW88" s="103"/>
      <c r="BX88" s="103"/>
      <c r="BY88" s="103"/>
      <c r="BZ88" s="103"/>
      <c r="CA88" s="103"/>
      <c r="CB88" s="103"/>
      <c r="CC88" s="103"/>
      <c r="CD88" s="103"/>
      <c r="CE88" s="103"/>
      <c r="CF88" s="103"/>
      <c r="CG88" s="103"/>
      <c r="CH88" s="103"/>
      <c r="CI88" s="103"/>
      <c r="CJ88" s="103"/>
      <c r="CK88" s="103"/>
      <c r="CL88" s="103"/>
      <c r="CM88" s="103"/>
      <c r="CN88" s="103"/>
      <c r="CO88" s="103"/>
      <c r="CP88" s="103"/>
      <c r="CQ88" s="103"/>
      <c r="CR88" s="103"/>
      <c r="CS88" s="103"/>
      <c r="CT88" s="103"/>
      <c r="CU88" s="103"/>
      <c r="CV88" s="103"/>
      <c r="CW88" s="103"/>
      <c r="CX88" s="103"/>
      <c r="CY88" s="103"/>
      <c r="CZ88" s="103"/>
      <c r="DA88" s="103"/>
      <c r="DB88" s="103"/>
      <c r="DC88" s="103"/>
      <c r="DD88" s="103"/>
      <c r="DE88" s="103"/>
      <c r="DF88" s="103"/>
      <c r="DG88" s="103"/>
      <c r="DH88" s="103"/>
      <c r="DI88" s="103"/>
      <c r="DJ88" s="103"/>
      <c r="DK88" s="103"/>
      <c r="DL88" s="103"/>
      <c r="DM88" s="103"/>
      <c r="DN88" s="103"/>
      <c r="DO88" s="103"/>
      <c r="DP88" s="103"/>
      <c r="DQ88" s="103"/>
      <c r="DR88" s="103"/>
      <c r="DS88" s="103"/>
      <c r="DT88" s="103"/>
      <c r="DU88" s="103"/>
      <c r="DV88" s="103"/>
      <c r="DW88" s="103"/>
      <c r="DX88" s="103"/>
      <c r="DY88" s="103"/>
      <c r="DZ88" s="103"/>
      <c r="EA88" s="103"/>
      <c r="EB88" s="103"/>
      <c r="EC88" s="103"/>
      <c r="ED88" s="103"/>
      <c r="EE88" s="103"/>
      <c r="EF88" s="103"/>
      <c r="EG88" s="103"/>
      <c r="EH88" s="103"/>
      <c r="EI88" s="103"/>
      <c r="EJ88" s="103"/>
      <c r="EK88" s="103"/>
      <c r="EL88" s="103"/>
      <c r="EM88" s="103"/>
      <c r="EN88" s="103"/>
      <c r="EO88" s="103"/>
      <c r="EP88" s="103"/>
      <c r="EQ88" s="103"/>
      <c r="ER88" s="103"/>
      <c r="ES88" s="103"/>
      <c r="ET88" s="103"/>
      <c r="EU88" s="103"/>
      <c r="EV88" s="103"/>
      <c r="EW88" s="103"/>
      <c r="EX88" s="103"/>
      <c r="EY88" s="103"/>
      <c r="EZ88" s="103"/>
      <c r="FA88" s="103"/>
      <c r="FB88" s="103"/>
      <c r="FC88" s="103"/>
      <c r="FD88" s="103"/>
      <c r="FE88" s="103"/>
      <c r="FF88" s="103"/>
      <c r="FG88" s="103"/>
      <c r="FH88" s="103"/>
      <c r="FI88" s="103"/>
      <c r="FJ88" s="103"/>
      <c r="FK88" s="103"/>
      <c r="FL88" s="103"/>
      <c r="FM88" s="103"/>
      <c r="FN88" s="103"/>
      <c r="FO88" s="103"/>
      <c r="FP88" s="103"/>
      <c r="FQ88" s="103"/>
      <c r="FR88" s="103"/>
      <c r="FS88" s="103"/>
      <c r="FT88" s="103"/>
      <c r="FU88" s="103"/>
      <c r="FV88" s="103"/>
      <c r="FW88" s="103"/>
      <c r="FX88" s="103"/>
      <c r="FY88" s="103"/>
      <c r="FZ88" s="103"/>
      <c r="GA88" s="103"/>
      <c r="GB88" s="103"/>
      <c r="GC88" s="103"/>
      <c r="GD88" s="103"/>
      <c r="GE88" s="103"/>
      <c r="GF88" s="103"/>
      <c r="GG88" s="103"/>
      <c r="GH88" s="103"/>
      <c r="GI88" s="103"/>
      <c r="GJ88" s="103"/>
      <c r="GK88" s="103"/>
      <c r="GL88" s="103"/>
      <c r="GM88" s="103"/>
      <c r="GN88" s="103"/>
      <c r="GO88" s="103"/>
      <c r="GP88" s="103"/>
      <c r="GQ88" s="103"/>
      <c r="GR88" s="103"/>
      <c r="GS88" s="103"/>
      <c r="GT88" s="103"/>
      <c r="GU88" s="103"/>
      <c r="GV88" s="103"/>
      <c r="GW88" s="103"/>
      <c r="GX88" s="103"/>
      <c r="GY88" s="103"/>
      <c r="GZ88" s="103"/>
      <c r="HA88" s="103"/>
      <c r="HB88" s="103"/>
      <c r="HC88" s="103"/>
      <c r="HD88" s="103"/>
      <c r="HE88" s="103"/>
      <c r="HF88" s="103"/>
      <c r="HG88" s="103"/>
      <c r="HH88" s="103"/>
      <c r="HI88" s="103"/>
      <c r="HJ88" s="103"/>
      <c r="HK88" s="103"/>
      <c r="HL88" s="103"/>
      <c r="HM88" s="103"/>
      <c r="HN88" s="103"/>
      <c r="HO88" s="103"/>
      <c r="HP88" s="103"/>
      <c r="HQ88" s="103"/>
      <c r="HR88" s="103"/>
      <c r="HS88" s="103"/>
      <c r="HT88" s="103"/>
      <c r="HU88" s="103"/>
      <c r="HV88" s="103"/>
      <c r="HW88" s="103"/>
      <c r="HX88" s="103"/>
      <c r="HY88" s="103"/>
      <c r="HZ88" s="103"/>
      <c r="IA88" s="103"/>
      <c r="IB88" s="103"/>
      <c r="IC88" s="103"/>
      <c r="ID88" s="103"/>
      <c r="IE88" s="103"/>
      <c r="IF88" s="103"/>
      <c r="IG88" s="103"/>
      <c r="IH88" s="103"/>
      <c r="II88" s="103"/>
      <c r="IJ88" s="103"/>
      <c r="IK88" s="103"/>
      <c r="IL88" s="103"/>
      <c r="IM88" s="103"/>
      <c r="IN88" s="103"/>
      <c r="IO88" s="103"/>
    </row>
    <row r="89" spans="1:249" ht="32.25" thickBot="1" x14ac:dyDescent="0.3">
      <c r="A89" s="484">
        <v>5</v>
      </c>
      <c r="B89" s="1420"/>
      <c r="C89" s="6" t="s">
        <v>291</v>
      </c>
      <c r="D89" s="1211"/>
      <c r="E89" s="702"/>
      <c r="F89" s="1211">
        <v>20</v>
      </c>
      <c r="G89" s="696">
        <v>20</v>
      </c>
      <c r="H89" s="1211" t="s">
        <v>80</v>
      </c>
      <c r="I89" s="1211"/>
      <c r="J89" s="1230" t="s">
        <v>257</v>
      </c>
      <c r="K89" s="1242" t="s">
        <v>272</v>
      </c>
      <c r="L89" s="1242"/>
      <c r="M89" s="23" t="s">
        <v>987</v>
      </c>
      <c r="N89" s="958"/>
      <c r="O89" s="104" t="s">
        <v>945</v>
      </c>
      <c r="P89" s="103" t="s">
        <v>944</v>
      </c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  <c r="BF89" s="103"/>
      <c r="BG89" s="103"/>
      <c r="BH89" s="103"/>
      <c r="BI89" s="103"/>
      <c r="BJ89" s="103"/>
      <c r="BK89" s="103"/>
      <c r="BL89" s="103"/>
      <c r="BM89" s="103"/>
      <c r="BN89" s="103"/>
      <c r="BO89" s="103"/>
      <c r="BP89" s="103"/>
      <c r="BQ89" s="103"/>
      <c r="BR89" s="103"/>
      <c r="BS89" s="103"/>
      <c r="BT89" s="103"/>
      <c r="BU89" s="103"/>
      <c r="BV89" s="103"/>
      <c r="BW89" s="103"/>
      <c r="BX89" s="103"/>
      <c r="BY89" s="103"/>
      <c r="BZ89" s="103"/>
      <c r="CA89" s="103"/>
      <c r="CB89" s="103"/>
      <c r="CC89" s="103"/>
      <c r="CD89" s="103"/>
      <c r="CE89" s="103"/>
      <c r="CF89" s="103"/>
      <c r="CG89" s="103"/>
      <c r="CH89" s="103"/>
      <c r="CI89" s="103"/>
      <c r="CJ89" s="103"/>
      <c r="CK89" s="103"/>
      <c r="CL89" s="103"/>
      <c r="CM89" s="103"/>
      <c r="CN89" s="103"/>
      <c r="CO89" s="103"/>
      <c r="CP89" s="103"/>
      <c r="CQ89" s="103"/>
      <c r="CR89" s="103"/>
      <c r="CS89" s="103"/>
      <c r="CT89" s="103"/>
      <c r="CU89" s="103"/>
      <c r="CV89" s="103"/>
      <c r="CW89" s="103"/>
      <c r="CX89" s="103"/>
      <c r="CY89" s="103"/>
      <c r="CZ89" s="103"/>
      <c r="DA89" s="103"/>
      <c r="DB89" s="103"/>
      <c r="DC89" s="103"/>
      <c r="DD89" s="103"/>
      <c r="DE89" s="103"/>
      <c r="DF89" s="103"/>
      <c r="DG89" s="103"/>
      <c r="DH89" s="103"/>
      <c r="DI89" s="103"/>
      <c r="DJ89" s="103"/>
      <c r="DK89" s="103"/>
      <c r="DL89" s="103"/>
      <c r="DM89" s="103"/>
      <c r="DN89" s="103"/>
      <c r="DO89" s="103"/>
      <c r="DP89" s="103"/>
      <c r="DQ89" s="103"/>
      <c r="DR89" s="103"/>
      <c r="DS89" s="103"/>
      <c r="DT89" s="103"/>
      <c r="DU89" s="103"/>
      <c r="DV89" s="103"/>
      <c r="DW89" s="103"/>
      <c r="DX89" s="103"/>
      <c r="DY89" s="103"/>
      <c r="DZ89" s="103"/>
      <c r="EA89" s="103"/>
      <c r="EB89" s="103"/>
      <c r="EC89" s="103"/>
      <c r="ED89" s="103"/>
      <c r="EE89" s="103"/>
      <c r="EF89" s="103"/>
      <c r="EG89" s="103"/>
      <c r="EH89" s="103"/>
      <c r="EI89" s="103"/>
      <c r="EJ89" s="103"/>
      <c r="EK89" s="103"/>
      <c r="EL89" s="103"/>
      <c r="EM89" s="103"/>
      <c r="EN89" s="103"/>
      <c r="EO89" s="103"/>
      <c r="EP89" s="103"/>
      <c r="EQ89" s="103"/>
      <c r="ER89" s="103"/>
      <c r="ES89" s="103"/>
      <c r="ET89" s="103"/>
      <c r="EU89" s="103"/>
      <c r="EV89" s="103"/>
      <c r="EW89" s="103"/>
      <c r="EX89" s="103"/>
      <c r="EY89" s="103"/>
      <c r="EZ89" s="103"/>
      <c r="FA89" s="103"/>
      <c r="FB89" s="103"/>
      <c r="FC89" s="103"/>
      <c r="FD89" s="103"/>
      <c r="FE89" s="103"/>
      <c r="FF89" s="103"/>
      <c r="FG89" s="103"/>
      <c r="FH89" s="103"/>
      <c r="FI89" s="103"/>
      <c r="FJ89" s="103"/>
      <c r="FK89" s="103"/>
      <c r="FL89" s="103"/>
      <c r="FM89" s="103"/>
      <c r="FN89" s="103"/>
      <c r="FO89" s="103"/>
      <c r="FP89" s="103"/>
      <c r="FQ89" s="103"/>
      <c r="FR89" s="103"/>
      <c r="FS89" s="103"/>
      <c r="FT89" s="103"/>
      <c r="FU89" s="103"/>
      <c r="FV89" s="103"/>
      <c r="FW89" s="103"/>
      <c r="FX89" s="103"/>
      <c r="FY89" s="103"/>
      <c r="FZ89" s="103"/>
      <c r="GA89" s="103"/>
      <c r="GB89" s="103"/>
      <c r="GC89" s="103"/>
      <c r="GD89" s="103"/>
      <c r="GE89" s="103"/>
      <c r="GF89" s="103"/>
      <c r="GG89" s="103"/>
      <c r="GH89" s="103"/>
      <c r="GI89" s="103"/>
      <c r="GJ89" s="103"/>
      <c r="GK89" s="103"/>
      <c r="GL89" s="103"/>
      <c r="GM89" s="103"/>
      <c r="GN89" s="103"/>
      <c r="GO89" s="103"/>
      <c r="GP89" s="103"/>
      <c r="GQ89" s="103"/>
      <c r="GR89" s="103"/>
      <c r="GS89" s="103"/>
      <c r="GT89" s="103"/>
      <c r="GU89" s="103"/>
      <c r="GV89" s="103"/>
      <c r="GW89" s="103"/>
      <c r="GX89" s="103"/>
      <c r="GY89" s="103"/>
      <c r="GZ89" s="103"/>
      <c r="HA89" s="103"/>
      <c r="HB89" s="103"/>
      <c r="HC89" s="103"/>
      <c r="HD89" s="103"/>
      <c r="HE89" s="103"/>
      <c r="HF89" s="103"/>
      <c r="HG89" s="103"/>
      <c r="HH89" s="103"/>
      <c r="HI89" s="103"/>
      <c r="HJ89" s="103"/>
      <c r="HK89" s="103"/>
      <c r="HL89" s="103"/>
      <c r="HM89" s="103"/>
      <c r="HN89" s="103"/>
      <c r="HO89" s="103"/>
      <c r="HP89" s="103"/>
      <c r="HQ89" s="103"/>
      <c r="HR89" s="103"/>
      <c r="HS89" s="103"/>
      <c r="HT89" s="103"/>
      <c r="HU89" s="103"/>
      <c r="HV89" s="103"/>
      <c r="HW89" s="103"/>
      <c r="HX89" s="103"/>
      <c r="HY89" s="103"/>
      <c r="HZ89" s="103"/>
      <c r="IA89" s="103"/>
      <c r="IB89" s="103"/>
      <c r="IC89" s="103"/>
      <c r="ID89" s="103"/>
      <c r="IE89" s="103"/>
      <c r="IF89" s="103"/>
      <c r="IG89" s="103"/>
      <c r="IH89" s="103"/>
      <c r="II89" s="103"/>
      <c r="IJ89" s="103"/>
      <c r="IK89" s="103"/>
      <c r="IL89" s="103"/>
      <c r="IM89" s="103"/>
      <c r="IN89" s="103"/>
      <c r="IO89" s="103"/>
    </row>
    <row r="90" spans="1:249" ht="31.5" x14ac:dyDescent="0.25">
      <c r="A90" s="319">
        <v>1</v>
      </c>
      <c r="B90" s="1418" t="s">
        <v>55</v>
      </c>
      <c r="C90" s="9" t="s">
        <v>289</v>
      </c>
      <c r="D90" s="12"/>
      <c r="E90" s="12"/>
      <c r="F90" s="12">
        <v>10</v>
      </c>
      <c r="G90" s="703">
        <v>10</v>
      </c>
      <c r="H90" s="12" t="s">
        <v>971</v>
      </c>
      <c r="I90" s="804"/>
      <c r="J90" s="1229" t="s">
        <v>257</v>
      </c>
      <c r="K90" s="113" t="s">
        <v>297</v>
      </c>
      <c r="L90" s="113"/>
      <c r="M90" s="805" t="s">
        <v>1050</v>
      </c>
      <c r="N90" s="961"/>
      <c r="O90" s="104" t="s">
        <v>945</v>
      </c>
      <c r="P90" s="103" t="s">
        <v>944</v>
      </c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  <c r="BD90" s="103"/>
      <c r="BE90" s="103"/>
      <c r="BF90" s="103"/>
      <c r="BG90" s="103"/>
      <c r="BH90" s="103"/>
      <c r="BI90" s="103"/>
      <c r="BJ90" s="103"/>
      <c r="BK90" s="103"/>
      <c r="BL90" s="103"/>
      <c r="BM90" s="103"/>
      <c r="BN90" s="103"/>
      <c r="BO90" s="103"/>
      <c r="BP90" s="103"/>
      <c r="BQ90" s="103"/>
      <c r="BR90" s="103"/>
      <c r="BS90" s="103"/>
      <c r="BT90" s="103"/>
      <c r="BU90" s="103"/>
      <c r="BV90" s="103"/>
      <c r="BW90" s="103"/>
      <c r="BX90" s="103"/>
      <c r="BY90" s="103"/>
      <c r="BZ90" s="103"/>
      <c r="CA90" s="103"/>
      <c r="CB90" s="103"/>
      <c r="CC90" s="103"/>
      <c r="CD90" s="103"/>
      <c r="CE90" s="103"/>
      <c r="CF90" s="103"/>
      <c r="CG90" s="103"/>
      <c r="CH90" s="103"/>
      <c r="CI90" s="103"/>
      <c r="CJ90" s="103"/>
      <c r="CK90" s="103"/>
      <c r="CL90" s="103"/>
      <c r="CM90" s="103"/>
      <c r="CN90" s="103"/>
      <c r="CO90" s="103"/>
      <c r="CP90" s="103"/>
      <c r="CQ90" s="103"/>
      <c r="CR90" s="103"/>
      <c r="CS90" s="103"/>
      <c r="CT90" s="103"/>
      <c r="CU90" s="103"/>
      <c r="CV90" s="103"/>
      <c r="CW90" s="103"/>
      <c r="CX90" s="103"/>
      <c r="CY90" s="103"/>
      <c r="CZ90" s="103"/>
      <c r="DA90" s="103"/>
      <c r="DB90" s="103"/>
      <c r="DC90" s="103"/>
      <c r="DD90" s="103"/>
      <c r="DE90" s="103"/>
      <c r="DF90" s="103"/>
      <c r="DG90" s="103"/>
      <c r="DH90" s="103"/>
      <c r="DI90" s="103"/>
      <c r="DJ90" s="103"/>
      <c r="DK90" s="103"/>
      <c r="DL90" s="103"/>
      <c r="DM90" s="103"/>
      <c r="DN90" s="103"/>
      <c r="DO90" s="103"/>
      <c r="DP90" s="103"/>
      <c r="DQ90" s="103"/>
      <c r="DR90" s="103"/>
      <c r="DS90" s="103"/>
      <c r="DT90" s="103"/>
      <c r="DU90" s="103"/>
      <c r="DV90" s="103"/>
      <c r="DW90" s="103"/>
      <c r="DX90" s="103"/>
      <c r="DY90" s="103"/>
      <c r="DZ90" s="103"/>
      <c r="EA90" s="103"/>
      <c r="EB90" s="103"/>
      <c r="EC90" s="103"/>
      <c r="ED90" s="103"/>
      <c r="EE90" s="103"/>
      <c r="EF90" s="103"/>
      <c r="EG90" s="103"/>
      <c r="EH90" s="103"/>
      <c r="EI90" s="103"/>
      <c r="EJ90" s="103"/>
      <c r="EK90" s="103"/>
      <c r="EL90" s="103"/>
      <c r="EM90" s="103"/>
      <c r="EN90" s="103"/>
      <c r="EO90" s="103"/>
      <c r="EP90" s="103"/>
      <c r="EQ90" s="103"/>
      <c r="ER90" s="103"/>
      <c r="ES90" s="103"/>
      <c r="ET90" s="103"/>
      <c r="EU90" s="103"/>
      <c r="EV90" s="103"/>
      <c r="EW90" s="103"/>
      <c r="EX90" s="103"/>
      <c r="EY90" s="103"/>
      <c r="EZ90" s="103"/>
      <c r="FA90" s="103"/>
      <c r="FB90" s="103"/>
      <c r="FC90" s="103"/>
      <c r="FD90" s="103"/>
      <c r="FE90" s="103"/>
      <c r="FF90" s="103"/>
      <c r="FG90" s="103"/>
      <c r="FH90" s="103"/>
      <c r="FI90" s="103"/>
      <c r="FJ90" s="103"/>
      <c r="FK90" s="103"/>
      <c r="FL90" s="103"/>
      <c r="FM90" s="103"/>
      <c r="FN90" s="103"/>
      <c r="FO90" s="103"/>
      <c r="FP90" s="103"/>
      <c r="FQ90" s="103"/>
      <c r="FR90" s="103"/>
      <c r="FS90" s="103"/>
      <c r="FT90" s="103"/>
      <c r="FU90" s="103"/>
      <c r="FV90" s="103"/>
      <c r="FW90" s="103"/>
      <c r="FX90" s="103"/>
      <c r="FY90" s="103"/>
      <c r="FZ90" s="103"/>
      <c r="GA90" s="103"/>
      <c r="GB90" s="103"/>
      <c r="GC90" s="103"/>
      <c r="GD90" s="103"/>
      <c r="GE90" s="103"/>
      <c r="GF90" s="103"/>
      <c r="GG90" s="103"/>
      <c r="GH90" s="103"/>
      <c r="GI90" s="103"/>
      <c r="GJ90" s="103"/>
      <c r="GK90" s="103"/>
      <c r="GL90" s="103"/>
      <c r="GM90" s="103"/>
      <c r="GN90" s="103"/>
      <c r="GO90" s="103"/>
      <c r="GP90" s="103"/>
      <c r="GQ90" s="103"/>
      <c r="GR90" s="103"/>
      <c r="GS90" s="103"/>
      <c r="GT90" s="103"/>
      <c r="GU90" s="103"/>
      <c r="GV90" s="103"/>
      <c r="GW90" s="103"/>
      <c r="GX90" s="103"/>
      <c r="GY90" s="103"/>
      <c r="GZ90" s="103"/>
      <c r="HA90" s="103"/>
      <c r="HB90" s="103"/>
      <c r="HC90" s="103"/>
      <c r="HD90" s="103"/>
      <c r="HE90" s="103"/>
      <c r="HF90" s="103"/>
      <c r="HG90" s="103"/>
      <c r="HH90" s="103"/>
      <c r="HI90" s="103"/>
      <c r="HJ90" s="103"/>
      <c r="HK90" s="103"/>
      <c r="HL90" s="103"/>
      <c r="HM90" s="103"/>
      <c r="HN90" s="103"/>
      <c r="HO90" s="103"/>
      <c r="HP90" s="103"/>
      <c r="HQ90" s="103"/>
      <c r="HR90" s="103"/>
      <c r="HS90" s="103"/>
      <c r="HT90" s="103"/>
      <c r="HU90" s="103"/>
      <c r="HV90" s="103"/>
      <c r="HW90" s="103"/>
      <c r="HX90" s="103"/>
      <c r="HY90" s="103"/>
      <c r="HZ90" s="103"/>
      <c r="IA90" s="103"/>
      <c r="IB90" s="103"/>
      <c r="IC90" s="103"/>
      <c r="ID90" s="103"/>
      <c r="IE90" s="103"/>
      <c r="IF90" s="103"/>
      <c r="IG90" s="103"/>
      <c r="IH90" s="103"/>
      <c r="II90" s="103"/>
      <c r="IJ90" s="103"/>
      <c r="IK90" s="103"/>
      <c r="IL90" s="103"/>
      <c r="IM90" s="103"/>
      <c r="IN90" s="103"/>
      <c r="IO90" s="103"/>
    </row>
    <row r="91" spans="1:249" ht="31.5" x14ac:dyDescent="0.25">
      <c r="A91" s="892">
        <v>2</v>
      </c>
      <c r="B91" s="1417"/>
      <c r="C91" s="6" t="s">
        <v>290</v>
      </c>
      <c r="D91" s="1211"/>
      <c r="E91" s="702"/>
      <c r="F91" s="1211">
        <v>10</v>
      </c>
      <c r="G91" s="696">
        <v>10</v>
      </c>
      <c r="H91" s="1211" t="s">
        <v>971</v>
      </c>
      <c r="I91" s="803"/>
      <c r="J91" s="1230" t="s">
        <v>257</v>
      </c>
      <c r="K91" s="1242" t="s">
        <v>278</v>
      </c>
      <c r="L91" s="1242"/>
      <c r="M91" s="247" t="s">
        <v>1050</v>
      </c>
      <c r="N91" s="957"/>
      <c r="O91" s="104" t="s">
        <v>945</v>
      </c>
      <c r="P91" s="103" t="s">
        <v>944</v>
      </c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  <c r="BI91" s="103"/>
      <c r="BJ91" s="103"/>
      <c r="BK91" s="103"/>
      <c r="BL91" s="103"/>
      <c r="BM91" s="103"/>
      <c r="BN91" s="103"/>
      <c r="BO91" s="103"/>
      <c r="BP91" s="103"/>
      <c r="BQ91" s="103"/>
      <c r="BR91" s="103"/>
      <c r="BS91" s="103"/>
      <c r="BT91" s="103"/>
      <c r="BU91" s="103"/>
      <c r="BV91" s="103"/>
      <c r="BW91" s="103"/>
      <c r="BX91" s="103"/>
      <c r="BY91" s="103"/>
      <c r="BZ91" s="103"/>
      <c r="CA91" s="103"/>
      <c r="CB91" s="103"/>
      <c r="CC91" s="103"/>
      <c r="CD91" s="103"/>
      <c r="CE91" s="103"/>
      <c r="CF91" s="103"/>
      <c r="CG91" s="103"/>
      <c r="CH91" s="103"/>
      <c r="CI91" s="103"/>
      <c r="CJ91" s="103"/>
      <c r="CK91" s="103"/>
      <c r="CL91" s="103"/>
      <c r="CM91" s="103"/>
      <c r="CN91" s="103"/>
      <c r="CO91" s="103"/>
      <c r="CP91" s="103"/>
      <c r="CQ91" s="103"/>
      <c r="CR91" s="103"/>
      <c r="CS91" s="103"/>
      <c r="CT91" s="103"/>
      <c r="CU91" s="103"/>
      <c r="CV91" s="103"/>
      <c r="CW91" s="103"/>
      <c r="CX91" s="103"/>
      <c r="CY91" s="103"/>
      <c r="CZ91" s="103"/>
      <c r="DA91" s="103"/>
      <c r="DB91" s="103"/>
      <c r="DC91" s="103"/>
      <c r="DD91" s="103"/>
      <c r="DE91" s="103"/>
      <c r="DF91" s="103"/>
      <c r="DG91" s="103"/>
      <c r="DH91" s="103"/>
      <c r="DI91" s="103"/>
      <c r="DJ91" s="103"/>
      <c r="DK91" s="103"/>
      <c r="DL91" s="103"/>
      <c r="DM91" s="103"/>
      <c r="DN91" s="103"/>
      <c r="DO91" s="103"/>
      <c r="DP91" s="103"/>
      <c r="DQ91" s="103"/>
      <c r="DR91" s="103"/>
      <c r="DS91" s="103"/>
      <c r="DT91" s="103"/>
      <c r="DU91" s="103"/>
      <c r="DV91" s="103"/>
      <c r="DW91" s="103"/>
      <c r="DX91" s="103"/>
      <c r="DY91" s="103"/>
      <c r="DZ91" s="103"/>
      <c r="EA91" s="103"/>
      <c r="EB91" s="103"/>
      <c r="EC91" s="103"/>
      <c r="ED91" s="103"/>
      <c r="EE91" s="103"/>
      <c r="EF91" s="103"/>
      <c r="EG91" s="103"/>
      <c r="EH91" s="103"/>
      <c r="EI91" s="103"/>
      <c r="EJ91" s="103"/>
      <c r="EK91" s="103"/>
      <c r="EL91" s="103"/>
      <c r="EM91" s="103"/>
      <c r="EN91" s="103"/>
      <c r="EO91" s="103"/>
      <c r="EP91" s="103"/>
      <c r="EQ91" s="103"/>
      <c r="ER91" s="103"/>
      <c r="ES91" s="103"/>
      <c r="ET91" s="103"/>
      <c r="EU91" s="103"/>
      <c r="EV91" s="103"/>
      <c r="EW91" s="103"/>
      <c r="EX91" s="103"/>
      <c r="EY91" s="103"/>
      <c r="EZ91" s="103"/>
      <c r="FA91" s="103"/>
      <c r="FB91" s="103"/>
      <c r="FC91" s="103"/>
      <c r="FD91" s="103"/>
      <c r="FE91" s="103"/>
      <c r="FF91" s="103"/>
      <c r="FG91" s="103"/>
      <c r="FH91" s="103"/>
      <c r="FI91" s="103"/>
      <c r="FJ91" s="103"/>
      <c r="FK91" s="103"/>
      <c r="FL91" s="103"/>
      <c r="FM91" s="103"/>
      <c r="FN91" s="103"/>
      <c r="FO91" s="103"/>
      <c r="FP91" s="103"/>
      <c r="FQ91" s="103"/>
      <c r="FR91" s="103"/>
      <c r="FS91" s="103"/>
      <c r="FT91" s="103"/>
      <c r="FU91" s="103"/>
      <c r="FV91" s="103"/>
      <c r="FW91" s="103"/>
      <c r="FX91" s="103"/>
      <c r="FY91" s="103"/>
      <c r="FZ91" s="103"/>
      <c r="GA91" s="103"/>
      <c r="GB91" s="103"/>
      <c r="GC91" s="103"/>
      <c r="GD91" s="103"/>
      <c r="GE91" s="103"/>
      <c r="GF91" s="103"/>
      <c r="GG91" s="103"/>
      <c r="GH91" s="103"/>
      <c r="GI91" s="103"/>
      <c r="GJ91" s="103"/>
      <c r="GK91" s="103"/>
      <c r="GL91" s="103"/>
      <c r="GM91" s="103"/>
      <c r="GN91" s="103"/>
      <c r="GO91" s="103"/>
      <c r="GP91" s="103"/>
      <c r="GQ91" s="103"/>
      <c r="GR91" s="103"/>
      <c r="GS91" s="103"/>
      <c r="GT91" s="103"/>
      <c r="GU91" s="103"/>
      <c r="GV91" s="103"/>
      <c r="GW91" s="103"/>
      <c r="GX91" s="103"/>
      <c r="GY91" s="103"/>
      <c r="GZ91" s="103"/>
      <c r="HA91" s="103"/>
      <c r="HB91" s="103"/>
      <c r="HC91" s="103"/>
      <c r="HD91" s="103"/>
      <c r="HE91" s="103"/>
      <c r="HF91" s="103"/>
      <c r="HG91" s="103"/>
      <c r="HH91" s="103"/>
      <c r="HI91" s="103"/>
      <c r="HJ91" s="103"/>
      <c r="HK91" s="103"/>
      <c r="HL91" s="103"/>
      <c r="HM91" s="103"/>
      <c r="HN91" s="103"/>
      <c r="HO91" s="103"/>
      <c r="HP91" s="103"/>
      <c r="HQ91" s="103"/>
      <c r="HR91" s="103"/>
      <c r="HS91" s="103"/>
      <c r="HT91" s="103"/>
      <c r="HU91" s="103"/>
      <c r="HV91" s="103"/>
      <c r="HW91" s="103"/>
      <c r="HX91" s="103"/>
      <c r="HY91" s="103"/>
      <c r="HZ91" s="103"/>
      <c r="IA91" s="103"/>
      <c r="IB91" s="103"/>
      <c r="IC91" s="103"/>
      <c r="ID91" s="103"/>
      <c r="IE91" s="103"/>
      <c r="IF91" s="103"/>
      <c r="IG91" s="103"/>
      <c r="IH91" s="103"/>
      <c r="II91" s="103"/>
      <c r="IJ91" s="103"/>
      <c r="IK91" s="103"/>
      <c r="IL91" s="103"/>
      <c r="IM91" s="103"/>
      <c r="IN91" s="103"/>
      <c r="IO91" s="103"/>
    </row>
    <row r="92" spans="1:249" ht="31.5" x14ac:dyDescent="0.25">
      <c r="A92" s="890">
        <v>3</v>
      </c>
      <c r="B92" s="1417"/>
      <c r="C92" s="6" t="s">
        <v>281</v>
      </c>
      <c r="D92" s="1211"/>
      <c r="E92" s="1211"/>
      <c r="F92" s="1211">
        <v>10</v>
      </c>
      <c r="G92" s="696">
        <v>10</v>
      </c>
      <c r="H92" s="1211" t="s">
        <v>80</v>
      </c>
      <c r="I92" s="1211"/>
      <c r="J92" s="1230" t="s">
        <v>257</v>
      </c>
      <c r="K92" s="1242" t="s">
        <v>296</v>
      </c>
      <c r="L92" s="1242"/>
      <c r="M92" s="23" t="s">
        <v>984</v>
      </c>
      <c r="N92" s="958"/>
      <c r="O92" s="104" t="s">
        <v>945</v>
      </c>
      <c r="P92" s="103" t="s">
        <v>944</v>
      </c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  <c r="BI92" s="103"/>
      <c r="BJ92" s="103"/>
      <c r="BK92" s="103"/>
      <c r="BL92" s="103"/>
      <c r="BM92" s="103"/>
      <c r="BN92" s="103"/>
      <c r="BO92" s="103"/>
      <c r="BP92" s="103"/>
      <c r="BQ92" s="103"/>
      <c r="BR92" s="103"/>
      <c r="BS92" s="103"/>
      <c r="BT92" s="103"/>
      <c r="BU92" s="103"/>
      <c r="BV92" s="103"/>
      <c r="BW92" s="103"/>
      <c r="BX92" s="103"/>
      <c r="BY92" s="103"/>
      <c r="BZ92" s="103"/>
      <c r="CA92" s="103"/>
      <c r="CB92" s="103"/>
      <c r="CC92" s="103"/>
      <c r="CD92" s="103"/>
      <c r="CE92" s="103"/>
      <c r="CF92" s="103"/>
      <c r="CG92" s="103"/>
      <c r="CH92" s="103"/>
      <c r="CI92" s="103"/>
      <c r="CJ92" s="103"/>
      <c r="CK92" s="103"/>
      <c r="CL92" s="103"/>
      <c r="CM92" s="103"/>
      <c r="CN92" s="103"/>
      <c r="CO92" s="103"/>
      <c r="CP92" s="103"/>
      <c r="CQ92" s="103"/>
      <c r="CR92" s="103"/>
      <c r="CS92" s="103"/>
      <c r="CT92" s="103"/>
      <c r="CU92" s="103"/>
      <c r="CV92" s="103"/>
      <c r="CW92" s="103"/>
      <c r="CX92" s="103"/>
      <c r="CY92" s="103"/>
      <c r="CZ92" s="103"/>
      <c r="DA92" s="103"/>
      <c r="DB92" s="103"/>
      <c r="DC92" s="103"/>
      <c r="DD92" s="103"/>
      <c r="DE92" s="103"/>
      <c r="DF92" s="103"/>
      <c r="DG92" s="103"/>
      <c r="DH92" s="103"/>
      <c r="DI92" s="103"/>
      <c r="DJ92" s="103"/>
      <c r="DK92" s="103"/>
      <c r="DL92" s="103"/>
      <c r="DM92" s="103"/>
      <c r="DN92" s="103"/>
      <c r="DO92" s="103"/>
      <c r="DP92" s="103"/>
      <c r="DQ92" s="103"/>
      <c r="DR92" s="103"/>
      <c r="DS92" s="103"/>
      <c r="DT92" s="103"/>
      <c r="DU92" s="103"/>
      <c r="DV92" s="103"/>
      <c r="DW92" s="103"/>
      <c r="DX92" s="103"/>
      <c r="DY92" s="103"/>
      <c r="DZ92" s="103"/>
      <c r="EA92" s="103"/>
      <c r="EB92" s="103"/>
      <c r="EC92" s="103"/>
      <c r="ED92" s="103"/>
      <c r="EE92" s="103"/>
      <c r="EF92" s="103"/>
      <c r="EG92" s="103"/>
      <c r="EH92" s="103"/>
      <c r="EI92" s="103"/>
      <c r="EJ92" s="103"/>
      <c r="EK92" s="103"/>
      <c r="EL92" s="103"/>
      <c r="EM92" s="103"/>
      <c r="EN92" s="103"/>
      <c r="EO92" s="103"/>
      <c r="EP92" s="103"/>
      <c r="EQ92" s="103"/>
      <c r="ER92" s="103"/>
      <c r="ES92" s="103"/>
      <c r="ET92" s="103"/>
      <c r="EU92" s="103"/>
      <c r="EV92" s="103"/>
      <c r="EW92" s="103"/>
      <c r="EX92" s="103"/>
      <c r="EY92" s="103"/>
      <c r="EZ92" s="103"/>
      <c r="FA92" s="103"/>
      <c r="FB92" s="103"/>
      <c r="FC92" s="103"/>
      <c r="FD92" s="103"/>
      <c r="FE92" s="103"/>
      <c r="FF92" s="103"/>
      <c r="FG92" s="103"/>
      <c r="FH92" s="103"/>
      <c r="FI92" s="103"/>
      <c r="FJ92" s="103"/>
      <c r="FK92" s="103"/>
      <c r="FL92" s="103"/>
      <c r="FM92" s="103"/>
      <c r="FN92" s="103"/>
      <c r="FO92" s="103"/>
      <c r="FP92" s="103"/>
      <c r="FQ92" s="103"/>
      <c r="FR92" s="103"/>
      <c r="FS92" s="103"/>
      <c r="FT92" s="103"/>
      <c r="FU92" s="103"/>
      <c r="FV92" s="103"/>
      <c r="FW92" s="103"/>
      <c r="FX92" s="103"/>
      <c r="FY92" s="103"/>
      <c r="FZ92" s="103"/>
      <c r="GA92" s="103"/>
      <c r="GB92" s="103"/>
      <c r="GC92" s="103"/>
      <c r="GD92" s="103"/>
      <c r="GE92" s="103"/>
      <c r="GF92" s="103"/>
      <c r="GG92" s="103"/>
      <c r="GH92" s="103"/>
      <c r="GI92" s="103"/>
      <c r="GJ92" s="103"/>
      <c r="GK92" s="103"/>
      <c r="GL92" s="103"/>
      <c r="GM92" s="103"/>
      <c r="GN92" s="103"/>
      <c r="GO92" s="103"/>
      <c r="GP92" s="103"/>
      <c r="GQ92" s="103"/>
      <c r="GR92" s="103"/>
      <c r="GS92" s="103"/>
      <c r="GT92" s="103"/>
      <c r="GU92" s="103"/>
      <c r="GV92" s="103"/>
      <c r="GW92" s="103"/>
      <c r="GX92" s="103"/>
      <c r="GY92" s="103"/>
      <c r="GZ92" s="103"/>
      <c r="HA92" s="103"/>
      <c r="HB92" s="103"/>
      <c r="HC92" s="103"/>
      <c r="HD92" s="103"/>
      <c r="HE92" s="103"/>
      <c r="HF92" s="103"/>
      <c r="HG92" s="103"/>
      <c r="HH92" s="103"/>
      <c r="HI92" s="103"/>
      <c r="HJ92" s="103"/>
      <c r="HK92" s="103"/>
      <c r="HL92" s="103"/>
      <c r="HM92" s="103"/>
      <c r="HN92" s="103"/>
      <c r="HO92" s="103"/>
      <c r="HP92" s="103"/>
      <c r="HQ92" s="103"/>
      <c r="HR92" s="103"/>
      <c r="HS92" s="103"/>
      <c r="HT92" s="103"/>
      <c r="HU92" s="103"/>
      <c r="HV92" s="103"/>
      <c r="HW92" s="103"/>
      <c r="HX92" s="103"/>
      <c r="HY92" s="103"/>
      <c r="HZ92" s="103"/>
      <c r="IA92" s="103"/>
      <c r="IB92" s="103"/>
      <c r="IC92" s="103"/>
      <c r="ID92" s="103"/>
      <c r="IE92" s="103"/>
      <c r="IF92" s="103"/>
      <c r="IG92" s="103"/>
      <c r="IH92" s="103"/>
      <c r="II92" s="103"/>
      <c r="IJ92" s="103"/>
      <c r="IK92" s="103"/>
      <c r="IL92" s="103"/>
      <c r="IM92" s="103"/>
      <c r="IN92" s="103"/>
      <c r="IO92" s="103"/>
    </row>
    <row r="93" spans="1:249" ht="15.75" customHeight="1" x14ac:dyDescent="0.25">
      <c r="A93" s="890">
        <v>4</v>
      </c>
      <c r="B93" s="1417"/>
      <c r="C93" s="6" t="s">
        <v>291</v>
      </c>
      <c r="D93" s="1211"/>
      <c r="E93" s="1211"/>
      <c r="F93" s="1211">
        <v>20</v>
      </c>
      <c r="G93" s="696">
        <v>20</v>
      </c>
      <c r="H93" s="1211"/>
      <c r="I93" s="1211"/>
      <c r="J93" s="1230" t="s">
        <v>257</v>
      </c>
      <c r="K93" s="1242" t="s">
        <v>296</v>
      </c>
      <c r="L93" s="1242"/>
      <c r="M93" s="23" t="s">
        <v>988</v>
      </c>
      <c r="N93" s="958"/>
      <c r="O93" s="104" t="s">
        <v>945</v>
      </c>
      <c r="P93" s="103" t="s">
        <v>944</v>
      </c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3"/>
      <c r="BG93" s="103"/>
      <c r="BH93" s="103"/>
      <c r="BI93" s="103"/>
      <c r="BJ93" s="103"/>
      <c r="BK93" s="103"/>
      <c r="BL93" s="103"/>
      <c r="BM93" s="103"/>
      <c r="BN93" s="103"/>
      <c r="BO93" s="103"/>
      <c r="BP93" s="103"/>
      <c r="BQ93" s="103"/>
      <c r="BR93" s="103"/>
      <c r="BS93" s="103"/>
      <c r="BT93" s="103"/>
      <c r="BU93" s="103"/>
      <c r="BV93" s="103"/>
      <c r="BW93" s="103"/>
      <c r="BX93" s="103"/>
      <c r="BY93" s="103"/>
      <c r="BZ93" s="103"/>
      <c r="CA93" s="103"/>
      <c r="CB93" s="103"/>
      <c r="CC93" s="103"/>
      <c r="CD93" s="103"/>
      <c r="CE93" s="103"/>
      <c r="CF93" s="103"/>
      <c r="CG93" s="103"/>
      <c r="CH93" s="103"/>
      <c r="CI93" s="103"/>
      <c r="CJ93" s="103"/>
      <c r="CK93" s="103"/>
      <c r="CL93" s="103"/>
      <c r="CM93" s="103"/>
      <c r="CN93" s="103"/>
      <c r="CO93" s="103"/>
      <c r="CP93" s="103"/>
      <c r="CQ93" s="103"/>
      <c r="CR93" s="103"/>
      <c r="CS93" s="103"/>
      <c r="CT93" s="103"/>
      <c r="CU93" s="103"/>
      <c r="CV93" s="103"/>
      <c r="CW93" s="103"/>
      <c r="CX93" s="103"/>
      <c r="CY93" s="103"/>
      <c r="CZ93" s="103"/>
      <c r="DA93" s="103"/>
      <c r="DB93" s="103"/>
      <c r="DC93" s="103"/>
      <c r="DD93" s="103"/>
      <c r="DE93" s="103"/>
      <c r="DF93" s="103"/>
      <c r="DG93" s="103"/>
      <c r="DH93" s="103"/>
      <c r="DI93" s="103"/>
      <c r="DJ93" s="103"/>
      <c r="DK93" s="103"/>
      <c r="DL93" s="103"/>
      <c r="DM93" s="103"/>
      <c r="DN93" s="103"/>
      <c r="DO93" s="103"/>
      <c r="DP93" s="103"/>
      <c r="DQ93" s="103"/>
      <c r="DR93" s="103"/>
      <c r="DS93" s="103"/>
      <c r="DT93" s="103"/>
      <c r="DU93" s="103"/>
      <c r="DV93" s="103"/>
      <c r="DW93" s="103"/>
      <c r="DX93" s="103"/>
      <c r="DY93" s="103"/>
      <c r="DZ93" s="103"/>
      <c r="EA93" s="103"/>
      <c r="EB93" s="103"/>
      <c r="EC93" s="103"/>
      <c r="ED93" s="103"/>
      <c r="EE93" s="103"/>
      <c r="EF93" s="103"/>
      <c r="EG93" s="103"/>
      <c r="EH93" s="103"/>
      <c r="EI93" s="103"/>
      <c r="EJ93" s="103"/>
      <c r="EK93" s="103"/>
      <c r="EL93" s="103"/>
      <c r="EM93" s="103"/>
      <c r="EN93" s="103"/>
      <c r="EO93" s="103"/>
      <c r="EP93" s="103"/>
      <c r="EQ93" s="103"/>
      <c r="ER93" s="103"/>
      <c r="ES93" s="103"/>
      <c r="ET93" s="103"/>
      <c r="EU93" s="103"/>
      <c r="EV93" s="103"/>
      <c r="EW93" s="103"/>
      <c r="EX93" s="103"/>
      <c r="EY93" s="103"/>
      <c r="EZ93" s="103"/>
      <c r="FA93" s="103"/>
      <c r="FB93" s="103"/>
      <c r="FC93" s="103"/>
      <c r="FD93" s="103"/>
      <c r="FE93" s="103"/>
      <c r="FF93" s="103"/>
      <c r="FG93" s="103"/>
      <c r="FH93" s="103"/>
      <c r="FI93" s="103"/>
      <c r="FJ93" s="103"/>
      <c r="FK93" s="103"/>
      <c r="FL93" s="103"/>
      <c r="FM93" s="103"/>
      <c r="FN93" s="103"/>
      <c r="FO93" s="103"/>
      <c r="FP93" s="103"/>
      <c r="FQ93" s="103"/>
      <c r="FR93" s="103"/>
      <c r="FS93" s="103"/>
      <c r="FT93" s="103"/>
      <c r="FU93" s="103"/>
      <c r="FV93" s="103"/>
      <c r="FW93" s="103"/>
      <c r="FX93" s="103"/>
      <c r="FY93" s="103"/>
      <c r="FZ93" s="103"/>
      <c r="GA93" s="103"/>
      <c r="GB93" s="103"/>
      <c r="GC93" s="103"/>
      <c r="GD93" s="103"/>
      <c r="GE93" s="103"/>
      <c r="GF93" s="103"/>
      <c r="GG93" s="103"/>
      <c r="GH93" s="103"/>
      <c r="GI93" s="103"/>
      <c r="GJ93" s="103"/>
      <c r="GK93" s="103"/>
      <c r="GL93" s="103"/>
      <c r="GM93" s="103"/>
      <c r="GN93" s="103"/>
      <c r="GO93" s="103"/>
      <c r="GP93" s="103"/>
      <c r="GQ93" s="103"/>
      <c r="GR93" s="103"/>
      <c r="GS93" s="103"/>
      <c r="GT93" s="103"/>
      <c r="GU93" s="103"/>
      <c r="GV93" s="103"/>
      <c r="GW93" s="103"/>
      <c r="GX93" s="103"/>
      <c r="GY93" s="103"/>
      <c r="GZ93" s="103"/>
      <c r="HA93" s="103"/>
      <c r="HB93" s="103"/>
      <c r="HC93" s="103"/>
      <c r="HD93" s="103"/>
      <c r="HE93" s="103"/>
      <c r="HF93" s="103"/>
      <c r="HG93" s="103"/>
      <c r="HH93" s="103"/>
      <c r="HI93" s="103"/>
      <c r="HJ93" s="103"/>
      <c r="HK93" s="103"/>
      <c r="HL93" s="103"/>
      <c r="HM93" s="103"/>
      <c r="HN93" s="103"/>
      <c r="HO93" s="103"/>
      <c r="HP93" s="103"/>
      <c r="HQ93" s="103"/>
      <c r="HR93" s="103"/>
      <c r="HS93" s="103"/>
      <c r="HT93" s="103"/>
      <c r="HU93" s="103"/>
      <c r="HV93" s="103"/>
      <c r="HW93" s="103"/>
      <c r="HX93" s="103"/>
      <c r="HY93" s="103"/>
      <c r="HZ93" s="103"/>
      <c r="IA93" s="103"/>
      <c r="IB93" s="103"/>
      <c r="IC93" s="103"/>
      <c r="ID93" s="103"/>
      <c r="IE93" s="103"/>
      <c r="IF93" s="103"/>
      <c r="IG93" s="103"/>
      <c r="IH93" s="103"/>
      <c r="II93" s="103"/>
      <c r="IJ93" s="103"/>
      <c r="IK93" s="103"/>
      <c r="IL93" s="103"/>
      <c r="IM93" s="103"/>
      <c r="IN93" s="103"/>
      <c r="IO93" s="103"/>
    </row>
    <row r="94" spans="1:249" ht="21" customHeight="1" thickBot="1" x14ac:dyDescent="0.3">
      <c r="A94" s="321">
        <v>5</v>
      </c>
      <c r="B94" s="1419"/>
      <c r="C94" s="10" t="s">
        <v>242</v>
      </c>
      <c r="D94" s="671"/>
      <c r="E94" s="671"/>
      <c r="F94" s="671">
        <v>20</v>
      </c>
      <c r="G94" s="701">
        <v>20</v>
      </c>
      <c r="H94" s="671"/>
      <c r="I94" s="671"/>
      <c r="J94" s="599" t="s">
        <v>257</v>
      </c>
      <c r="K94" s="149" t="s">
        <v>296</v>
      </c>
      <c r="L94" s="149"/>
      <c r="M94" s="800" t="s">
        <v>1026</v>
      </c>
      <c r="N94" s="959"/>
      <c r="O94" s="104" t="s">
        <v>945</v>
      </c>
      <c r="P94" s="103" t="s">
        <v>944</v>
      </c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  <c r="AS94" s="103"/>
      <c r="AT94" s="103"/>
      <c r="AU94" s="103"/>
      <c r="AV94" s="103"/>
      <c r="AW94" s="103"/>
      <c r="AX94" s="103"/>
      <c r="AY94" s="103"/>
      <c r="AZ94" s="103"/>
      <c r="BA94" s="103"/>
      <c r="BB94" s="103"/>
      <c r="BC94" s="103"/>
      <c r="BD94" s="103"/>
      <c r="BE94" s="103"/>
      <c r="BF94" s="103"/>
      <c r="BG94" s="103"/>
      <c r="BH94" s="103"/>
      <c r="BI94" s="103"/>
      <c r="BJ94" s="103"/>
      <c r="BK94" s="103"/>
      <c r="BL94" s="103"/>
      <c r="BM94" s="103"/>
      <c r="BN94" s="103"/>
      <c r="BO94" s="103"/>
      <c r="BP94" s="103"/>
      <c r="BQ94" s="103"/>
      <c r="BR94" s="103"/>
      <c r="BS94" s="103"/>
      <c r="BT94" s="103"/>
      <c r="BU94" s="103"/>
      <c r="BV94" s="103"/>
      <c r="BW94" s="103"/>
      <c r="BX94" s="103"/>
      <c r="BY94" s="103"/>
      <c r="BZ94" s="103"/>
      <c r="CA94" s="103"/>
      <c r="CB94" s="103"/>
      <c r="CC94" s="103"/>
      <c r="CD94" s="103"/>
      <c r="CE94" s="103"/>
      <c r="CF94" s="103"/>
      <c r="CG94" s="103"/>
      <c r="CH94" s="103"/>
      <c r="CI94" s="103"/>
      <c r="CJ94" s="103"/>
      <c r="CK94" s="103"/>
      <c r="CL94" s="103"/>
      <c r="CM94" s="103"/>
      <c r="CN94" s="103"/>
      <c r="CO94" s="103"/>
      <c r="CP94" s="103"/>
      <c r="CQ94" s="103"/>
      <c r="CR94" s="103"/>
      <c r="CS94" s="103"/>
      <c r="CT94" s="103"/>
      <c r="CU94" s="103"/>
      <c r="CV94" s="103"/>
      <c r="CW94" s="103"/>
      <c r="CX94" s="103"/>
      <c r="CY94" s="103"/>
      <c r="CZ94" s="103"/>
      <c r="DA94" s="103"/>
      <c r="DB94" s="103"/>
      <c r="DC94" s="103"/>
      <c r="DD94" s="103"/>
      <c r="DE94" s="103"/>
      <c r="DF94" s="103"/>
      <c r="DG94" s="103"/>
      <c r="DH94" s="103"/>
      <c r="DI94" s="103"/>
      <c r="DJ94" s="103"/>
      <c r="DK94" s="103"/>
      <c r="DL94" s="103"/>
      <c r="DM94" s="103"/>
      <c r="DN94" s="103"/>
      <c r="DO94" s="103"/>
      <c r="DP94" s="103"/>
      <c r="DQ94" s="103"/>
      <c r="DR94" s="103"/>
      <c r="DS94" s="103"/>
      <c r="DT94" s="103"/>
      <c r="DU94" s="103"/>
      <c r="DV94" s="103"/>
      <c r="DW94" s="103"/>
      <c r="DX94" s="103"/>
      <c r="DY94" s="103"/>
      <c r="DZ94" s="103"/>
      <c r="EA94" s="103"/>
      <c r="EB94" s="103"/>
      <c r="EC94" s="103"/>
      <c r="ED94" s="103"/>
      <c r="EE94" s="103"/>
      <c r="EF94" s="103"/>
      <c r="EG94" s="103"/>
      <c r="EH94" s="103"/>
      <c r="EI94" s="103"/>
      <c r="EJ94" s="103"/>
      <c r="EK94" s="103"/>
      <c r="EL94" s="103"/>
      <c r="EM94" s="103"/>
      <c r="EN94" s="103"/>
      <c r="EO94" s="103"/>
      <c r="EP94" s="103"/>
      <c r="EQ94" s="103"/>
      <c r="ER94" s="103"/>
      <c r="ES94" s="103"/>
      <c r="ET94" s="103"/>
      <c r="EU94" s="103"/>
      <c r="EV94" s="103"/>
      <c r="EW94" s="103"/>
      <c r="EX94" s="103"/>
      <c r="EY94" s="103"/>
      <c r="EZ94" s="103"/>
      <c r="FA94" s="103"/>
      <c r="FB94" s="103"/>
      <c r="FC94" s="103"/>
      <c r="FD94" s="103"/>
      <c r="FE94" s="103"/>
      <c r="FF94" s="103"/>
      <c r="FG94" s="103"/>
      <c r="FH94" s="103"/>
      <c r="FI94" s="103"/>
      <c r="FJ94" s="103"/>
      <c r="FK94" s="103"/>
      <c r="FL94" s="103"/>
      <c r="FM94" s="103"/>
      <c r="FN94" s="103"/>
      <c r="FO94" s="103"/>
      <c r="FP94" s="103"/>
      <c r="FQ94" s="103"/>
      <c r="FR94" s="103"/>
      <c r="FS94" s="103"/>
      <c r="FT94" s="103"/>
      <c r="FU94" s="103"/>
      <c r="FV94" s="103"/>
      <c r="FW94" s="103"/>
      <c r="FX94" s="103"/>
      <c r="FY94" s="103"/>
      <c r="FZ94" s="103"/>
      <c r="GA94" s="103"/>
      <c r="GB94" s="103"/>
      <c r="GC94" s="103"/>
      <c r="GD94" s="103"/>
      <c r="GE94" s="103"/>
      <c r="GF94" s="103"/>
      <c r="GG94" s="103"/>
      <c r="GH94" s="103"/>
      <c r="GI94" s="103"/>
      <c r="GJ94" s="103"/>
      <c r="GK94" s="103"/>
      <c r="GL94" s="103"/>
      <c r="GM94" s="103"/>
      <c r="GN94" s="103"/>
      <c r="GO94" s="103"/>
      <c r="GP94" s="103"/>
      <c r="GQ94" s="103"/>
      <c r="GR94" s="103"/>
      <c r="GS94" s="103"/>
      <c r="GT94" s="103"/>
      <c r="GU94" s="103"/>
      <c r="GV94" s="103"/>
      <c r="GW94" s="103"/>
      <c r="GX94" s="103"/>
      <c r="GY94" s="103"/>
      <c r="GZ94" s="103"/>
      <c r="HA94" s="103"/>
      <c r="HB94" s="103"/>
      <c r="HC94" s="103"/>
      <c r="HD94" s="103"/>
      <c r="HE94" s="103"/>
      <c r="HF94" s="103"/>
      <c r="HG94" s="103"/>
      <c r="HH94" s="103"/>
      <c r="HI94" s="103"/>
      <c r="HJ94" s="103"/>
      <c r="HK94" s="103"/>
      <c r="HL94" s="103"/>
      <c r="HM94" s="103"/>
      <c r="HN94" s="103"/>
      <c r="HO94" s="103"/>
      <c r="HP94" s="103"/>
      <c r="HQ94" s="103"/>
      <c r="HR94" s="103"/>
      <c r="HS94" s="103"/>
      <c r="HT94" s="103"/>
      <c r="HU94" s="103"/>
      <c r="HV94" s="103"/>
      <c r="HW94" s="103"/>
      <c r="HX94" s="103"/>
      <c r="HY94" s="103"/>
      <c r="HZ94" s="103"/>
      <c r="IA94" s="103"/>
      <c r="IB94" s="103"/>
      <c r="IC94" s="103"/>
      <c r="ID94" s="103"/>
      <c r="IE94" s="103"/>
      <c r="IF94" s="103"/>
      <c r="IG94" s="103"/>
      <c r="IH94" s="103"/>
      <c r="II94" s="103"/>
      <c r="IJ94" s="103"/>
      <c r="IK94" s="103"/>
      <c r="IL94" s="103"/>
      <c r="IM94" s="103"/>
      <c r="IN94" s="103"/>
      <c r="IO94" s="103"/>
    </row>
    <row r="95" spans="1:249" s="25" customFormat="1" ht="16.5" thickBot="1" x14ac:dyDescent="0.3">
      <c r="A95" s="893"/>
      <c r="B95" s="75" t="s">
        <v>206</v>
      </c>
      <c r="C95" s="705"/>
      <c r="D95" s="75"/>
      <c r="E95" s="75"/>
      <c r="F95" s="706">
        <f>SUM(F74:F94)</f>
        <v>380</v>
      </c>
      <c r="G95" s="76">
        <f>SUM(G74:G94)</f>
        <v>230</v>
      </c>
      <c r="H95" s="75"/>
      <c r="I95" s="75"/>
      <c r="J95" s="75"/>
      <c r="K95" s="707"/>
      <c r="L95" s="77"/>
      <c r="M95" s="708"/>
      <c r="N95" s="962"/>
      <c r="O95" s="104" t="s">
        <v>945</v>
      </c>
      <c r="P95" s="103" t="s">
        <v>944</v>
      </c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6"/>
      <c r="BZ95" s="26"/>
      <c r="CA95" s="26"/>
      <c r="CB95" s="26"/>
      <c r="CC95" s="26"/>
      <c r="CD95" s="26"/>
      <c r="CE95" s="26"/>
      <c r="CF95" s="26"/>
      <c r="CG95" s="26"/>
      <c r="CH95" s="26"/>
      <c r="CI95" s="26"/>
      <c r="CJ95" s="26"/>
      <c r="CK95" s="26"/>
      <c r="CL95" s="26"/>
      <c r="CM95" s="26"/>
      <c r="CN95" s="26"/>
      <c r="CO95" s="26"/>
      <c r="CP95" s="26"/>
      <c r="CQ95" s="26"/>
      <c r="CR95" s="26"/>
      <c r="CS95" s="26"/>
      <c r="CT95" s="26"/>
      <c r="CU95" s="26"/>
      <c r="CV95" s="26"/>
      <c r="CW95" s="26"/>
      <c r="CX95" s="26"/>
      <c r="CY95" s="26"/>
      <c r="CZ95" s="26"/>
      <c r="DA95" s="26"/>
      <c r="DB95" s="26"/>
      <c r="DC95" s="26"/>
      <c r="DD95" s="26"/>
      <c r="DE95" s="26"/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  <c r="EB95" s="26"/>
      <c r="EC95" s="26"/>
      <c r="ED95" s="26"/>
      <c r="EE95" s="26"/>
      <c r="EF95" s="26"/>
      <c r="EG95" s="26"/>
      <c r="EH95" s="26"/>
      <c r="EI95" s="26"/>
      <c r="EJ95" s="26"/>
      <c r="EK95" s="26"/>
      <c r="EL95" s="26"/>
      <c r="EM95" s="26"/>
      <c r="EN95" s="26"/>
      <c r="EO95" s="26"/>
      <c r="EP95" s="26"/>
      <c r="EQ95" s="26"/>
      <c r="ER95" s="26"/>
      <c r="ES95" s="26"/>
      <c r="ET95" s="26"/>
      <c r="EU95" s="26"/>
      <c r="EV95" s="26"/>
      <c r="EW95" s="26"/>
      <c r="EX95" s="26"/>
      <c r="EY95" s="26"/>
      <c r="EZ95" s="26"/>
      <c r="FA95" s="26"/>
      <c r="FB95" s="26"/>
      <c r="FC95" s="26"/>
      <c r="FD95" s="26"/>
      <c r="FE95" s="26"/>
      <c r="FF95" s="26"/>
      <c r="FG95" s="26"/>
      <c r="FH95" s="26"/>
      <c r="FI95" s="26"/>
      <c r="FJ95" s="26"/>
      <c r="FK95" s="26"/>
      <c r="FL95" s="26"/>
      <c r="FM95" s="26"/>
      <c r="FN95" s="26"/>
      <c r="FO95" s="26"/>
      <c r="FP95" s="26"/>
      <c r="FQ95" s="26"/>
      <c r="FR95" s="26"/>
      <c r="FS95" s="26"/>
      <c r="FT95" s="26"/>
      <c r="FU95" s="26"/>
      <c r="FV95" s="26"/>
      <c r="FW95" s="26"/>
      <c r="FX95" s="26"/>
      <c r="FY95" s="26"/>
      <c r="FZ95" s="26"/>
      <c r="GA95" s="26"/>
      <c r="GB95" s="26"/>
      <c r="GC95" s="26"/>
      <c r="GD95" s="26"/>
      <c r="GE95" s="26"/>
      <c r="GF95" s="26"/>
      <c r="GG95" s="26"/>
      <c r="GH95" s="26"/>
      <c r="GI95" s="26"/>
      <c r="GJ95" s="26"/>
      <c r="GK95" s="26"/>
      <c r="GL95" s="26"/>
      <c r="GM95" s="26"/>
      <c r="GN95" s="26"/>
      <c r="GO95" s="26"/>
      <c r="GP95" s="26"/>
      <c r="GQ95" s="26"/>
      <c r="GR95" s="26"/>
      <c r="GS95" s="26"/>
      <c r="GT95" s="26"/>
      <c r="GU95" s="26"/>
      <c r="GV95" s="26"/>
      <c r="GW95" s="26"/>
      <c r="GX95" s="26"/>
      <c r="GY95" s="26"/>
      <c r="GZ95" s="26"/>
      <c r="HA95" s="26"/>
      <c r="HB95" s="26"/>
      <c r="HC95" s="26"/>
      <c r="HD95" s="26"/>
      <c r="HE95" s="26"/>
      <c r="HF95" s="26"/>
      <c r="HG95" s="26"/>
      <c r="HH95" s="26"/>
      <c r="HI95" s="26"/>
      <c r="HJ95" s="26"/>
      <c r="HK95" s="26"/>
      <c r="HL95" s="26"/>
      <c r="HM95" s="26"/>
      <c r="HN95" s="26"/>
      <c r="HO95" s="26"/>
      <c r="HP95" s="26"/>
      <c r="HQ95" s="26"/>
      <c r="HR95" s="26"/>
      <c r="HS95" s="26"/>
      <c r="HT95" s="26"/>
      <c r="HU95" s="26"/>
      <c r="HV95" s="26"/>
      <c r="HW95" s="26"/>
      <c r="HX95" s="26"/>
      <c r="HY95" s="26"/>
      <c r="HZ95" s="26"/>
      <c r="IA95" s="26"/>
      <c r="IB95" s="26"/>
      <c r="IC95" s="26"/>
      <c r="ID95" s="26"/>
      <c r="IE95" s="26"/>
      <c r="IF95" s="26"/>
      <c r="IG95" s="26"/>
      <c r="IH95" s="26"/>
      <c r="II95" s="26"/>
      <c r="IJ95" s="26"/>
      <c r="IK95" s="26"/>
      <c r="IL95" s="26"/>
      <c r="IM95" s="26"/>
      <c r="IN95" s="26"/>
      <c r="IO95" s="26"/>
    </row>
    <row r="96" spans="1:249" s="622" customFormat="1" ht="16.5" thickBot="1" x14ac:dyDescent="0.3">
      <c r="A96" s="894"/>
      <c r="B96" s="78" t="s">
        <v>210</v>
      </c>
      <c r="C96" s="79"/>
      <c r="D96" s="80" t="s">
        <v>223</v>
      </c>
      <c r="E96" s="81"/>
      <c r="F96" s="82">
        <f>F41+F56+F68+F73+F95</f>
        <v>2103</v>
      </c>
      <c r="G96" s="790">
        <f>G41+G56+G68+G73+G95</f>
        <v>2209.578</v>
      </c>
      <c r="H96" s="83"/>
      <c r="I96" s="83"/>
      <c r="J96" s="1046"/>
      <c r="K96" s="1078"/>
      <c r="L96" s="1078"/>
      <c r="M96" s="1078"/>
      <c r="N96" s="1079"/>
      <c r="O96" s="104" t="s">
        <v>945</v>
      </c>
      <c r="P96" s="103" t="s">
        <v>944</v>
      </c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3"/>
      <c r="BC96" s="103"/>
      <c r="BD96" s="103"/>
      <c r="BE96" s="103"/>
      <c r="BF96" s="103"/>
      <c r="BG96" s="103"/>
      <c r="BH96" s="103"/>
      <c r="BI96" s="103"/>
      <c r="BJ96" s="103"/>
      <c r="BK96" s="103"/>
      <c r="BL96" s="103"/>
      <c r="BM96" s="103"/>
      <c r="BN96" s="103"/>
      <c r="BO96" s="103"/>
      <c r="BP96" s="103"/>
      <c r="BQ96" s="103"/>
      <c r="BR96" s="103"/>
      <c r="BS96" s="103"/>
      <c r="BT96" s="103"/>
      <c r="BU96" s="103"/>
      <c r="BV96" s="103"/>
      <c r="BW96" s="103"/>
      <c r="BX96" s="103"/>
      <c r="BY96" s="103"/>
      <c r="BZ96" s="103"/>
      <c r="CA96" s="103"/>
      <c r="CB96" s="103"/>
      <c r="CC96" s="103"/>
      <c r="CD96" s="103"/>
      <c r="CE96" s="103"/>
      <c r="CF96" s="103"/>
      <c r="CG96" s="103"/>
      <c r="CH96" s="103"/>
      <c r="CI96" s="103"/>
      <c r="CJ96" s="103"/>
      <c r="CK96" s="103"/>
      <c r="CL96" s="103"/>
      <c r="CM96" s="103"/>
      <c r="CN96" s="103"/>
      <c r="CO96" s="103"/>
      <c r="CP96" s="103"/>
      <c r="CQ96" s="103"/>
      <c r="CR96" s="103"/>
      <c r="CS96" s="103"/>
      <c r="CT96" s="103"/>
      <c r="CU96" s="103"/>
      <c r="CV96" s="103"/>
      <c r="CW96" s="103"/>
      <c r="CX96" s="103"/>
      <c r="CY96" s="103"/>
      <c r="CZ96" s="103"/>
      <c r="DA96" s="103"/>
      <c r="DB96" s="103"/>
      <c r="DC96" s="103"/>
      <c r="DD96" s="103"/>
      <c r="DE96" s="103"/>
      <c r="DF96" s="103"/>
      <c r="DG96" s="103"/>
      <c r="DH96" s="103"/>
      <c r="DI96" s="103"/>
      <c r="DJ96" s="103"/>
      <c r="DK96" s="103"/>
      <c r="DL96" s="103"/>
      <c r="DM96" s="103"/>
      <c r="DN96" s="103"/>
      <c r="DO96" s="103"/>
      <c r="DP96" s="103"/>
      <c r="DQ96" s="103"/>
      <c r="DR96" s="103"/>
      <c r="DS96" s="103"/>
      <c r="DT96" s="103"/>
      <c r="DU96" s="103"/>
      <c r="DV96" s="103"/>
      <c r="DW96" s="103"/>
      <c r="DX96" s="103"/>
      <c r="DY96" s="103"/>
      <c r="DZ96" s="103"/>
      <c r="EA96" s="103"/>
      <c r="EB96" s="103"/>
      <c r="EC96" s="103"/>
      <c r="ED96" s="103"/>
      <c r="EE96" s="103"/>
      <c r="EF96" s="103"/>
      <c r="EG96" s="103"/>
      <c r="EH96" s="103"/>
      <c r="EI96" s="103"/>
      <c r="EJ96" s="103"/>
      <c r="EK96" s="103"/>
      <c r="EL96" s="103"/>
      <c r="EM96" s="103"/>
      <c r="EN96" s="103"/>
      <c r="EO96" s="103"/>
      <c r="EP96" s="103"/>
      <c r="EQ96" s="103"/>
      <c r="ER96" s="103"/>
      <c r="ES96" s="103"/>
      <c r="ET96" s="103"/>
      <c r="EU96" s="103"/>
      <c r="EV96" s="103"/>
      <c r="EW96" s="103"/>
      <c r="EX96" s="103"/>
      <c r="EY96" s="103"/>
      <c r="EZ96" s="103"/>
      <c r="FA96" s="103"/>
      <c r="FB96" s="103"/>
      <c r="FC96" s="103"/>
      <c r="FD96" s="103"/>
      <c r="FE96" s="103"/>
      <c r="FF96" s="103"/>
      <c r="FG96" s="103"/>
      <c r="FH96" s="103"/>
      <c r="FI96" s="103"/>
      <c r="FJ96" s="103"/>
      <c r="FK96" s="103"/>
      <c r="FL96" s="103"/>
      <c r="FM96" s="103"/>
      <c r="FN96" s="103"/>
      <c r="FO96" s="103"/>
      <c r="FP96" s="103"/>
      <c r="FQ96" s="103"/>
      <c r="FR96" s="103"/>
      <c r="FS96" s="103"/>
      <c r="FT96" s="103"/>
      <c r="FU96" s="103"/>
      <c r="FV96" s="103"/>
      <c r="FW96" s="103"/>
      <c r="FX96" s="103"/>
      <c r="FY96" s="103"/>
      <c r="FZ96" s="103"/>
      <c r="GA96" s="103"/>
      <c r="GB96" s="103"/>
      <c r="GC96" s="103"/>
      <c r="GD96" s="103"/>
      <c r="GE96" s="103"/>
      <c r="GF96" s="103"/>
      <c r="GG96" s="103"/>
      <c r="GH96" s="103"/>
      <c r="GI96" s="103"/>
      <c r="GJ96" s="103"/>
      <c r="GK96" s="103"/>
      <c r="GL96" s="103"/>
      <c r="GM96" s="103"/>
      <c r="GN96" s="103"/>
      <c r="GO96" s="103"/>
      <c r="GP96" s="103"/>
      <c r="GQ96" s="103"/>
      <c r="GR96" s="103"/>
      <c r="GS96" s="103"/>
      <c r="GT96" s="103"/>
      <c r="GU96" s="103"/>
      <c r="GV96" s="103"/>
      <c r="GW96" s="103"/>
      <c r="GX96" s="103"/>
      <c r="GY96" s="103"/>
      <c r="GZ96" s="103"/>
      <c r="HA96" s="103"/>
      <c r="HB96" s="103"/>
      <c r="HC96" s="103"/>
      <c r="HD96" s="103"/>
      <c r="HE96" s="103"/>
      <c r="HF96" s="103"/>
      <c r="HG96" s="103"/>
      <c r="HH96" s="103"/>
      <c r="HI96" s="103"/>
      <c r="HJ96" s="103"/>
      <c r="HK96" s="103"/>
      <c r="HL96" s="103"/>
      <c r="HM96" s="103"/>
      <c r="HN96" s="103"/>
      <c r="HO96" s="103"/>
      <c r="HP96" s="103"/>
      <c r="HQ96" s="103"/>
      <c r="HR96" s="103"/>
      <c r="HS96" s="103"/>
      <c r="HT96" s="103"/>
      <c r="HU96" s="103"/>
      <c r="HV96" s="103"/>
      <c r="HW96" s="103"/>
      <c r="HX96" s="103"/>
      <c r="HY96" s="103"/>
      <c r="HZ96" s="103"/>
      <c r="IA96" s="103"/>
      <c r="IB96" s="103"/>
      <c r="IC96" s="103"/>
      <c r="ID96" s="103"/>
      <c r="IE96" s="103"/>
      <c r="IF96" s="103"/>
      <c r="IG96" s="103"/>
      <c r="IH96" s="103"/>
      <c r="II96" s="103"/>
      <c r="IJ96" s="103"/>
      <c r="IK96" s="103"/>
      <c r="IL96" s="103"/>
      <c r="IM96" s="103"/>
      <c r="IN96" s="103"/>
      <c r="IO96" s="103"/>
    </row>
    <row r="97" spans="1:249" x14ac:dyDescent="0.25">
      <c r="A97" s="895"/>
      <c r="B97" s="84" t="s">
        <v>227</v>
      </c>
      <c r="C97" s="85"/>
      <c r="D97" s="86"/>
      <c r="E97" s="87"/>
      <c r="F97" s="88"/>
      <c r="G97" s="855">
        <f>G96</f>
        <v>2209.578</v>
      </c>
      <c r="H97" s="89"/>
      <c r="I97" s="89"/>
      <c r="J97" s="1047"/>
      <c r="K97" s="623"/>
      <c r="L97" s="623"/>
      <c r="M97" s="623"/>
      <c r="N97" s="981"/>
      <c r="O97" s="104" t="s">
        <v>945</v>
      </c>
      <c r="P97" s="103" t="s">
        <v>944</v>
      </c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  <c r="BF97" s="103"/>
      <c r="BG97" s="103"/>
      <c r="BH97" s="103"/>
      <c r="BI97" s="103"/>
      <c r="BJ97" s="103"/>
      <c r="BK97" s="103"/>
      <c r="BL97" s="103"/>
      <c r="BM97" s="103"/>
      <c r="BN97" s="103"/>
      <c r="BO97" s="103"/>
      <c r="BP97" s="103"/>
      <c r="BQ97" s="103"/>
      <c r="BR97" s="103"/>
      <c r="BS97" s="103"/>
      <c r="BT97" s="103"/>
      <c r="BU97" s="103"/>
      <c r="BV97" s="103"/>
      <c r="BW97" s="103"/>
      <c r="BX97" s="103"/>
      <c r="BY97" s="103"/>
      <c r="BZ97" s="103"/>
      <c r="CA97" s="103"/>
      <c r="CB97" s="103"/>
      <c r="CC97" s="103"/>
      <c r="CD97" s="103"/>
      <c r="CE97" s="103"/>
      <c r="CF97" s="103"/>
      <c r="CG97" s="103"/>
      <c r="CH97" s="103"/>
      <c r="CI97" s="103"/>
      <c r="CJ97" s="103"/>
      <c r="CK97" s="103"/>
      <c r="CL97" s="103"/>
      <c r="CM97" s="103"/>
      <c r="CN97" s="103"/>
      <c r="CO97" s="103"/>
      <c r="CP97" s="103"/>
      <c r="CQ97" s="103"/>
      <c r="CR97" s="103"/>
      <c r="CS97" s="103"/>
      <c r="CT97" s="103"/>
      <c r="CU97" s="103"/>
      <c r="CV97" s="103"/>
      <c r="CW97" s="103"/>
      <c r="CX97" s="103"/>
      <c r="CY97" s="103"/>
      <c r="CZ97" s="103"/>
      <c r="DA97" s="103"/>
      <c r="DB97" s="103"/>
      <c r="DC97" s="103"/>
      <c r="DD97" s="103"/>
      <c r="DE97" s="103"/>
      <c r="DF97" s="103"/>
      <c r="DG97" s="103"/>
      <c r="DH97" s="103"/>
      <c r="DI97" s="103"/>
      <c r="DJ97" s="103"/>
      <c r="DK97" s="103"/>
      <c r="DL97" s="103"/>
      <c r="DM97" s="103"/>
      <c r="DN97" s="103"/>
      <c r="DO97" s="103"/>
      <c r="DP97" s="103"/>
      <c r="DQ97" s="103"/>
      <c r="DR97" s="103"/>
      <c r="DS97" s="103"/>
      <c r="DT97" s="103"/>
      <c r="DU97" s="103"/>
      <c r="DV97" s="103"/>
      <c r="DW97" s="103"/>
      <c r="DX97" s="103"/>
      <c r="DY97" s="103"/>
      <c r="DZ97" s="103"/>
      <c r="EA97" s="103"/>
      <c r="EB97" s="103"/>
      <c r="EC97" s="103"/>
      <c r="ED97" s="103"/>
      <c r="EE97" s="103"/>
      <c r="EF97" s="103"/>
      <c r="EG97" s="103"/>
      <c r="EH97" s="103"/>
      <c r="EI97" s="103"/>
      <c r="EJ97" s="103"/>
      <c r="EK97" s="103"/>
      <c r="EL97" s="103"/>
      <c r="EM97" s="103"/>
      <c r="EN97" s="103"/>
      <c r="EO97" s="103"/>
      <c r="EP97" s="103"/>
      <c r="EQ97" s="103"/>
      <c r="ER97" s="103"/>
      <c r="ES97" s="103"/>
      <c r="ET97" s="103"/>
      <c r="EU97" s="103"/>
      <c r="EV97" s="103"/>
      <c r="EW97" s="103"/>
      <c r="EX97" s="103"/>
      <c r="EY97" s="103"/>
      <c r="EZ97" s="103"/>
      <c r="FA97" s="103"/>
      <c r="FB97" s="103"/>
      <c r="FC97" s="103"/>
      <c r="FD97" s="103"/>
      <c r="FE97" s="103"/>
      <c r="FF97" s="103"/>
      <c r="FG97" s="103"/>
      <c r="FH97" s="103"/>
      <c r="FI97" s="103"/>
      <c r="FJ97" s="103"/>
      <c r="FK97" s="103"/>
      <c r="FL97" s="103"/>
      <c r="FM97" s="103"/>
      <c r="FN97" s="103"/>
      <c r="FO97" s="103"/>
      <c r="FP97" s="103"/>
      <c r="FQ97" s="103"/>
      <c r="FR97" s="103"/>
      <c r="FS97" s="103"/>
      <c r="FT97" s="103"/>
      <c r="FU97" s="103"/>
      <c r="FV97" s="103"/>
      <c r="FW97" s="103"/>
      <c r="FX97" s="103"/>
      <c r="FY97" s="103"/>
      <c r="FZ97" s="103"/>
      <c r="GA97" s="103"/>
      <c r="GB97" s="103"/>
      <c r="GC97" s="103"/>
      <c r="GD97" s="103"/>
      <c r="GE97" s="103"/>
      <c r="GF97" s="103"/>
      <c r="GG97" s="103"/>
      <c r="GH97" s="103"/>
      <c r="GI97" s="103"/>
      <c r="GJ97" s="103"/>
      <c r="GK97" s="103"/>
      <c r="GL97" s="103"/>
      <c r="GM97" s="103"/>
      <c r="GN97" s="103"/>
      <c r="GO97" s="103"/>
      <c r="GP97" s="103"/>
      <c r="GQ97" s="103"/>
      <c r="GR97" s="103"/>
      <c r="GS97" s="103"/>
      <c r="GT97" s="103"/>
      <c r="GU97" s="103"/>
      <c r="GV97" s="103"/>
      <c r="GW97" s="103"/>
      <c r="GX97" s="103"/>
      <c r="GY97" s="103"/>
      <c r="GZ97" s="103"/>
      <c r="HA97" s="103"/>
      <c r="HB97" s="103"/>
      <c r="HC97" s="103"/>
      <c r="HD97" s="103"/>
      <c r="HE97" s="103"/>
      <c r="HF97" s="103"/>
      <c r="HG97" s="103"/>
      <c r="HH97" s="103"/>
      <c r="HI97" s="103"/>
      <c r="HJ97" s="103"/>
      <c r="HK97" s="103"/>
      <c r="HL97" s="103"/>
      <c r="HM97" s="103"/>
      <c r="HN97" s="103"/>
      <c r="HO97" s="103"/>
      <c r="HP97" s="103"/>
      <c r="HQ97" s="103"/>
      <c r="HR97" s="103"/>
      <c r="HS97" s="103"/>
      <c r="HT97" s="103"/>
      <c r="HU97" s="103"/>
      <c r="HV97" s="103"/>
      <c r="HW97" s="103"/>
      <c r="HX97" s="103"/>
      <c r="HY97" s="103"/>
      <c r="HZ97" s="103"/>
      <c r="IA97" s="103"/>
      <c r="IB97" s="103"/>
      <c r="IC97" s="103"/>
      <c r="ID97" s="103"/>
      <c r="IE97" s="103"/>
      <c r="IF97" s="103"/>
      <c r="IG97" s="103"/>
      <c r="IH97" s="103"/>
      <c r="II97" s="103"/>
      <c r="IJ97" s="103"/>
      <c r="IK97" s="103"/>
      <c r="IL97" s="103"/>
      <c r="IM97" s="103"/>
      <c r="IN97" s="103"/>
      <c r="IO97" s="103"/>
    </row>
    <row r="98" spans="1:249" x14ac:dyDescent="0.25">
      <c r="A98" s="896"/>
      <c r="B98" s="91" t="s">
        <v>190</v>
      </c>
      <c r="C98" s="92"/>
      <c r="D98" s="93"/>
      <c r="E98" s="94"/>
      <c r="F98" s="95"/>
      <c r="G98" s="96"/>
      <c r="H98" s="97"/>
      <c r="I98" s="97"/>
      <c r="J98" s="1048"/>
      <c r="K98" s="623"/>
      <c r="L98" s="623"/>
      <c r="M98" s="623"/>
      <c r="N98" s="981"/>
      <c r="O98" s="104" t="s">
        <v>945</v>
      </c>
      <c r="P98" s="103" t="s">
        <v>944</v>
      </c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  <c r="AO98" s="103"/>
      <c r="AP98" s="103"/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  <c r="BD98" s="103"/>
      <c r="BE98" s="103"/>
      <c r="BF98" s="103"/>
      <c r="BG98" s="103"/>
      <c r="BH98" s="103"/>
      <c r="BI98" s="103"/>
      <c r="BJ98" s="103"/>
      <c r="BK98" s="103"/>
      <c r="BL98" s="103"/>
      <c r="BM98" s="103"/>
      <c r="BN98" s="103"/>
      <c r="BO98" s="103"/>
      <c r="BP98" s="103"/>
      <c r="BQ98" s="103"/>
      <c r="BR98" s="103"/>
      <c r="BS98" s="103"/>
      <c r="BT98" s="103"/>
      <c r="BU98" s="103"/>
      <c r="BV98" s="103"/>
      <c r="BW98" s="103"/>
      <c r="BX98" s="103"/>
      <c r="BY98" s="103"/>
      <c r="BZ98" s="103"/>
      <c r="CA98" s="103"/>
      <c r="CB98" s="103"/>
      <c r="CC98" s="103"/>
      <c r="CD98" s="103"/>
      <c r="CE98" s="103"/>
      <c r="CF98" s="103"/>
      <c r="CG98" s="103"/>
      <c r="CH98" s="103"/>
      <c r="CI98" s="103"/>
      <c r="CJ98" s="103"/>
      <c r="CK98" s="103"/>
      <c r="CL98" s="103"/>
      <c r="CM98" s="103"/>
      <c r="CN98" s="103"/>
      <c r="CO98" s="103"/>
      <c r="CP98" s="103"/>
      <c r="CQ98" s="103"/>
      <c r="CR98" s="103"/>
      <c r="CS98" s="103"/>
      <c r="CT98" s="103"/>
      <c r="CU98" s="103"/>
      <c r="CV98" s="103"/>
      <c r="CW98" s="103"/>
      <c r="CX98" s="103"/>
      <c r="CY98" s="103"/>
      <c r="CZ98" s="103"/>
      <c r="DA98" s="103"/>
      <c r="DB98" s="103"/>
      <c r="DC98" s="103"/>
      <c r="DD98" s="103"/>
      <c r="DE98" s="103"/>
      <c r="DF98" s="103"/>
      <c r="DG98" s="103"/>
      <c r="DH98" s="103"/>
      <c r="DI98" s="103"/>
      <c r="DJ98" s="103"/>
      <c r="DK98" s="103"/>
      <c r="DL98" s="103"/>
      <c r="DM98" s="103"/>
      <c r="DN98" s="103"/>
      <c r="DO98" s="103"/>
      <c r="DP98" s="103"/>
      <c r="DQ98" s="103"/>
      <c r="DR98" s="103"/>
      <c r="DS98" s="103"/>
      <c r="DT98" s="103"/>
      <c r="DU98" s="103"/>
      <c r="DV98" s="103"/>
      <c r="DW98" s="103"/>
      <c r="DX98" s="103"/>
      <c r="DY98" s="103"/>
      <c r="DZ98" s="103"/>
      <c r="EA98" s="103"/>
      <c r="EB98" s="103"/>
      <c r="EC98" s="103"/>
      <c r="ED98" s="103"/>
      <c r="EE98" s="103"/>
      <c r="EF98" s="103"/>
      <c r="EG98" s="103"/>
      <c r="EH98" s="103"/>
      <c r="EI98" s="103"/>
      <c r="EJ98" s="103"/>
      <c r="EK98" s="103"/>
      <c r="EL98" s="103"/>
      <c r="EM98" s="103"/>
      <c r="EN98" s="103"/>
      <c r="EO98" s="103"/>
      <c r="EP98" s="103"/>
      <c r="EQ98" s="103"/>
      <c r="ER98" s="103"/>
      <c r="ES98" s="103"/>
      <c r="ET98" s="103"/>
      <c r="EU98" s="103"/>
      <c r="EV98" s="103"/>
      <c r="EW98" s="103"/>
      <c r="EX98" s="103"/>
      <c r="EY98" s="103"/>
      <c r="EZ98" s="103"/>
      <c r="FA98" s="103"/>
      <c r="FB98" s="103"/>
      <c r="FC98" s="103"/>
      <c r="FD98" s="103"/>
      <c r="FE98" s="103"/>
      <c r="FF98" s="103"/>
      <c r="FG98" s="103"/>
      <c r="FH98" s="103"/>
      <c r="FI98" s="103"/>
      <c r="FJ98" s="103"/>
      <c r="FK98" s="103"/>
      <c r="FL98" s="103"/>
      <c r="FM98" s="103"/>
      <c r="FN98" s="103"/>
      <c r="FO98" s="103"/>
      <c r="FP98" s="103"/>
      <c r="FQ98" s="103"/>
      <c r="FR98" s="103"/>
      <c r="FS98" s="103"/>
      <c r="FT98" s="103"/>
      <c r="FU98" s="103"/>
      <c r="FV98" s="103"/>
      <c r="FW98" s="103"/>
      <c r="FX98" s="103"/>
      <c r="FY98" s="103"/>
      <c r="FZ98" s="103"/>
      <c r="GA98" s="103"/>
      <c r="GB98" s="103"/>
      <c r="GC98" s="103"/>
      <c r="GD98" s="103"/>
      <c r="GE98" s="103"/>
      <c r="GF98" s="103"/>
      <c r="GG98" s="103"/>
      <c r="GH98" s="103"/>
      <c r="GI98" s="103"/>
      <c r="GJ98" s="103"/>
      <c r="GK98" s="103"/>
      <c r="GL98" s="103"/>
      <c r="GM98" s="103"/>
      <c r="GN98" s="103"/>
      <c r="GO98" s="103"/>
      <c r="GP98" s="103"/>
      <c r="GQ98" s="103"/>
      <c r="GR98" s="103"/>
      <c r="GS98" s="103"/>
      <c r="GT98" s="103"/>
      <c r="GU98" s="103"/>
      <c r="GV98" s="103"/>
      <c r="GW98" s="103"/>
      <c r="GX98" s="103"/>
      <c r="GY98" s="103"/>
      <c r="GZ98" s="103"/>
      <c r="HA98" s="103"/>
      <c r="HB98" s="103"/>
      <c r="HC98" s="103"/>
      <c r="HD98" s="103"/>
      <c r="HE98" s="103"/>
      <c r="HF98" s="103"/>
      <c r="HG98" s="103"/>
      <c r="HH98" s="103"/>
      <c r="HI98" s="103"/>
      <c r="HJ98" s="103"/>
      <c r="HK98" s="103"/>
      <c r="HL98" s="103"/>
      <c r="HM98" s="103"/>
      <c r="HN98" s="103"/>
      <c r="HO98" s="103"/>
      <c r="HP98" s="103"/>
      <c r="HQ98" s="103"/>
      <c r="HR98" s="103"/>
      <c r="HS98" s="103"/>
      <c r="HT98" s="103"/>
      <c r="HU98" s="103"/>
      <c r="HV98" s="103"/>
      <c r="HW98" s="103"/>
      <c r="HX98" s="103"/>
      <c r="HY98" s="103"/>
      <c r="HZ98" s="103"/>
      <c r="IA98" s="103"/>
      <c r="IB98" s="103"/>
      <c r="IC98" s="103"/>
      <c r="ID98" s="103"/>
      <c r="IE98" s="103"/>
      <c r="IF98" s="103"/>
      <c r="IG98" s="103"/>
      <c r="IH98" s="103"/>
      <c r="II98" s="103"/>
      <c r="IJ98" s="103"/>
      <c r="IK98" s="103"/>
      <c r="IL98" s="103"/>
      <c r="IM98" s="103"/>
      <c r="IN98" s="103"/>
      <c r="IO98" s="103"/>
    </row>
    <row r="99" spans="1:249" ht="16.5" thickBot="1" x14ac:dyDescent="0.3">
      <c r="A99" s="897"/>
      <c r="B99" s="594" t="s">
        <v>106</v>
      </c>
      <c r="C99" s="595"/>
      <c r="D99" s="584"/>
      <c r="E99" s="596"/>
      <c r="F99" s="522"/>
      <c r="G99" s="587"/>
      <c r="H99" s="588"/>
      <c r="I99" s="588"/>
      <c r="J99" s="1049"/>
      <c r="K99" s="624"/>
      <c r="L99" s="624"/>
      <c r="M99" s="624"/>
      <c r="N99" s="1080"/>
      <c r="O99" s="104" t="s">
        <v>945</v>
      </c>
      <c r="P99" s="103" t="s">
        <v>944</v>
      </c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3"/>
      <c r="BB99" s="103"/>
      <c r="BC99" s="103"/>
      <c r="BD99" s="103"/>
      <c r="BE99" s="103"/>
      <c r="BF99" s="103"/>
      <c r="BG99" s="103"/>
      <c r="BH99" s="103"/>
      <c r="BI99" s="103"/>
      <c r="BJ99" s="103"/>
      <c r="BK99" s="103"/>
      <c r="BL99" s="103"/>
      <c r="BM99" s="103"/>
      <c r="BN99" s="103"/>
      <c r="BO99" s="103"/>
      <c r="BP99" s="103"/>
      <c r="BQ99" s="103"/>
      <c r="BR99" s="103"/>
      <c r="BS99" s="103"/>
      <c r="BT99" s="103"/>
      <c r="BU99" s="103"/>
      <c r="BV99" s="103"/>
      <c r="BW99" s="103"/>
      <c r="BX99" s="103"/>
      <c r="BY99" s="103"/>
      <c r="BZ99" s="103"/>
      <c r="CA99" s="103"/>
      <c r="CB99" s="103"/>
      <c r="CC99" s="103"/>
      <c r="CD99" s="103"/>
      <c r="CE99" s="103"/>
      <c r="CF99" s="103"/>
      <c r="CG99" s="103"/>
      <c r="CH99" s="103"/>
      <c r="CI99" s="103"/>
      <c r="CJ99" s="103"/>
      <c r="CK99" s="103"/>
      <c r="CL99" s="103"/>
      <c r="CM99" s="103"/>
      <c r="CN99" s="103"/>
      <c r="CO99" s="103"/>
      <c r="CP99" s="103"/>
      <c r="CQ99" s="103"/>
      <c r="CR99" s="103"/>
      <c r="CS99" s="103"/>
      <c r="CT99" s="103"/>
      <c r="CU99" s="103"/>
      <c r="CV99" s="103"/>
      <c r="CW99" s="103"/>
      <c r="CX99" s="103"/>
      <c r="CY99" s="103"/>
      <c r="CZ99" s="103"/>
      <c r="DA99" s="103"/>
      <c r="DB99" s="103"/>
      <c r="DC99" s="103"/>
      <c r="DD99" s="103"/>
      <c r="DE99" s="103"/>
      <c r="DF99" s="103"/>
      <c r="DG99" s="103"/>
      <c r="DH99" s="103"/>
      <c r="DI99" s="103"/>
      <c r="DJ99" s="103"/>
      <c r="DK99" s="103"/>
      <c r="DL99" s="103"/>
      <c r="DM99" s="103"/>
      <c r="DN99" s="103"/>
      <c r="DO99" s="103"/>
      <c r="DP99" s="103"/>
      <c r="DQ99" s="103"/>
      <c r="DR99" s="103"/>
      <c r="DS99" s="103"/>
      <c r="DT99" s="103"/>
      <c r="DU99" s="103"/>
      <c r="DV99" s="103"/>
      <c r="DW99" s="103"/>
      <c r="DX99" s="103"/>
      <c r="DY99" s="103"/>
      <c r="DZ99" s="103"/>
      <c r="EA99" s="103"/>
      <c r="EB99" s="103"/>
      <c r="EC99" s="103"/>
      <c r="ED99" s="103"/>
      <c r="EE99" s="103"/>
      <c r="EF99" s="103"/>
      <c r="EG99" s="103"/>
      <c r="EH99" s="103"/>
      <c r="EI99" s="103"/>
      <c r="EJ99" s="103"/>
      <c r="EK99" s="103"/>
      <c r="EL99" s="103"/>
      <c r="EM99" s="103"/>
      <c r="EN99" s="103"/>
      <c r="EO99" s="103"/>
      <c r="EP99" s="103"/>
      <c r="EQ99" s="103"/>
      <c r="ER99" s="103"/>
      <c r="ES99" s="103"/>
      <c r="ET99" s="103"/>
      <c r="EU99" s="103"/>
      <c r="EV99" s="103"/>
      <c r="EW99" s="103"/>
      <c r="EX99" s="103"/>
      <c r="EY99" s="103"/>
      <c r="EZ99" s="103"/>
      <c r="FA99" s="103"/>
      <c r="FB99" s="103"/>
      <c r="FC99" s="103"/>
      <c r="FD99" s="103"/>
      <c r="FE99" s="103"/>
      <c r="FF99" s="103"/>
      <c r="FG99" s="103"/>
      <c r="FH99" s="103"/>
      <c r="FI99" s="103"/>
      <c r="FJ99" s="103"/>
      <c r="FK99" s="103"/>
      <c r="FL99" s="103"/>
      <c r="FM99" s="103"/>
      <c r="FN99" s="103"/>
      <c r="FO99" s="103"/>
      <c r="FP99" s="103"/>
      <c r="FQ99" s="103"/>
      <c r="FR99" s="103"/>
      <c r="FS99" s="103"/>
      <c r="FT99" s="103"/>
      <c r="FU99" s="103"/>
      <c r="FV99" s="103"/>
      <c r="FW99" s="103"/>
      <c r="FX99" s="103"/>
      <c r="FY99" s="103"/>
      <c r="FZ99" s="103"/>
      <c r="GA99" s="103"/>
      <c r="GB99" s="103"/>
      <c r="GC99" s="103"/>
      <c r="GD99" s="103"/>
      <c r="GE99" s="103"/>
      <c r="GF99" s="103"/>
      <c r="GG99" s="103"/>
      <c r="GH99" s="103"/>
      <c r="GI99" s="103"/>
      <c r="GJ99" s="103"/>
      <c r="GK99" s="103"/>
      <c r="GL99" s="103"/>
      <c r="GM99" s="103"/>
      <c r="GN99" s="103"/>
      <c r="GO99" s="103"/>
      <c r="GP99" s="103"/>
      <c r="GQ99" s="103"/>
      <c r="GR99" s="103"/>
      <c r="GS99" s="103"/>
      <c r="GT99" s="103"/>
      <c r="GU99" s="103"/>
      <c r="GV99" s="103"/>
      <c r="GW99" s="103"/>
      <c r="GX99" s="103"/>
      <c r="GY99" s="103"/>
      <c r="GZ99" s="103"/>
      <c r="HA99" s="103"/>
      <c r="HB99" s="103"/>
      <c r="HC99" s="103"/>
      <c r="HD99" s="103"/>
      <c r="HE99" s="103"/>
      <c r="HF99" s="103"/>
      <c r="HG99" s="103"/>
      <c r="HH99" s="103"/>
      <c r="HI99" s="103"/>
      <c r="HJ99" s="103"/>
      <c r="HK99" s="103"/>
      <c r="HL99" s="103"/>
      <c r="HM99" s="103"/>
      <c r="HN99" s="103"/>
      <c r="HO99" s="103"/>
      <c r="HP99" s="103"/>
      <c r="HQ99" s="103"/>
      <c r="HR99" s="103"/>
      <c r="HS99" s="103"/>
      <c r="HT99" s="103"/>
      <c r="HU99" s="103"/>
      <c r="HV99" s="103"/>
      <c r="HW99" s="103"/>
      <c r="HX99" s="103"/>
      <c r="HY99" s="103"/>
      <c r="HZ99" s="103"/>
      <c r="IA99" s="103"/>
      <c r="IB99" s="103"/>
      <c r="IC99" s="103"/>
      <c r="ID99" s="103"/>
      <c r="IE99" s="103"/>
      <c r="IF99" s="103"/>
      <c r="IG99" s="103"/>
      <c r="IH99" s="103"/>
      <c r="II99" s="103"/>
      <c r="IJ99" s="103"/>
      <c r="IK99" s="103"/>
      <c r="IL99" s="103"/>
      <c r="IM99" s="103"/>
      <c r="IN99" s="103"/>
      <c r="IO99" s="103"/>
    </row>
    <row r="100" spans="1:249" s="25" customFormat="1" ht="16.5" thickBot="1" x14ac:dyDescent="0.3">
      <c r="A100" s="1430" t="s">
        <v>126</v>
      </c>
      <c r="B100" s="1431"/>
      <c r="C100" s="1431"/>
      <c r="D100" s="1431"/>
      <c r="E100" s="1431"/>
      <c r="F100" s="1431"/>
      <c r="G100" s="1431"/>
      <c r="H100" s="1431"/>
      <c r="I100" s="1431"/>
      <c r="J100" s="1431"/>
      <c r="K100" s="1431"/>
      <c r="L100" s="1431"/>
      <c r="M100" s="1431"/>
      <c r="N100" s="1432"/>
      <c r="O100" s="104" t="s">
        <v>945</v>
      </c>
      <c r="P100" s="26" t="s">
        <v>948</v>
      </c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  <c r="BP100" s="26"/>
      <c r="BQ100" s="26"/>
      <c r="BR100" s="26"/>
      <c r="BS100" s="26"/>
      <c r="BT100" s="26"/>
      <c r="BU100" s="26"/>
      <c r="BV100" s="26"/>
      <c r="BW100" s="26"/>
      <c r="BX100" s="26"/>
      <c r="BY100" s="26"/>
      <c r="BZ100" s="26"/>
      <c r="CA100" s="26"/>
      <c r="CB100" s="26"/>
      <c r="CC100" s="26"/>
      <c r="CD100" s="26"/>
      <c r="CE100" s="26"/>
      <c r="CF100" s="26"/>
      <c r="CG100" s="26"/>
      <c r="CH100" s="26"/>
      <c r="CI100" s="26"/>
      <c r="CJ100" s="26"/>
      <c r="CK100" s="26"/>
      <c r="CL100" s="26"/>
      <c r="CM100" s="26"/>
      <c r="CN100" s="26"/>
      <c r="CO100" s="26"/>
      <c r="CP100" s="26"/>
      <c r="CQ100" s="26"/>
      <c r="CR100" s="26"/>
      <c r="CS100" s="26"/>
      <c r="CT100" s="26"/>
      <c r="CU100" s="26"/>
      <c r="CV100" s="26"/>
      <c r="CW100" s="26"/>
      <c r="CX100" s="26"/>
      <c r="CY100" s="26"/>
      <c r="CZ100" s="26"/>
      <c r="DA100" s="26"/>
      <c r="DB100" s="26"/>
      <c r="DC100" s="26"/>
      <c r="DD100" s="26"/>
      <c r="DE100" s="26"/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  <c r="EB100" s="26"/>
      <c r="EC100" s="26"/>
      <c r="ED100" s="26"/>
      <c r="EE100" s="26"/>
      <c r="EF100" s="26"/>
      <c r="EG100" s="26"/>
      <c r="EH100" s="26"/>
      <c r="EI100" s="26"/>
      <c r="EJ100" s="26"/>
      <c r="EK100" s="26"/>
      <c r="EL100" s="26"/>
      <c r="EM100" s="26"/>
      <c r="EN100" s="26"/>
      <c r="EO100" s="26"/>
      <c r="EP100" s="26"/>
      <c r="EQ100" s="26"/>
      <c r="ER100" s="26"/>
      <c r="ES100" s="26"/>
      <c r="ET100" s="26"/>
      <c r="EU100" s="26"/>
      <c r="EV100" s="26"/>
      <c r="EW100" s="26"/>
      <c r="EX100" s="26"/>
      <c r="EY100" s="26"/>
      <c r="EZ100" s="26"/>
      <c r="FA100" s="26"/>
      <c r="FB100" s="26"/>
      <c r="FC100" s="26"/>
      <c r="FD100" s="26"/>
      <c r="FE100" s="26"/>
      <c r="FF100" s="26"/>
      <c r="FG100" s="26"/>
      <c r="FH100" s="26"/>
      <c r="FI100" s="26"/>
      <c r="FJ100" s="26"/>
      <c r="FK100" s="26"/>
      <c r="FL100" s="26"/>
      <c r="FM100" s="26"/>
      <c r="FN100" s="26"/>
      <c r="FO100" s="26"/>
      <c r="FP100" s="26"/>
      <c r="FQ100" s="26"/>
      <c r="FR100" s="26"/>
      <c r="FS100" s="26"/>
      <c r="FT100" s="26"/>
      <c r="FU100" s="26"/>
      <c r="FV100" s="26"/>
      <c r="FW100" s="26"/>
      <c r="FX100" s="26"/>
      <c r="FY100" s="26"/>
      <c r="FZ100" s="26"/>
      <c r="GA100" s="26"/>
      <c r="GB100" s="26"/>
      <c r="GC100" s="26"/>
      <c r="GD100" s="26"/>
      <c r="GE100" s="26"/>
      <c r="GF100" s="26"/>
      <c r="GG100" s="26"/>
      <c r="GH100" s="26"/>
      <c r="GI100" s="26"/>
      <c r="GJ100" s="26"/>
      <c r="GK100" s="26"/>
      <c r="GL100" s="26"/>
      <c r="GM100" s="26"/>
      <c r="GN100" s="26"/>
      <c r="GO100" s="26"/>
      <c r="GP100" s="26"/>
      <c r="GQ100" s="26"/>
      <c r="GR100" s="26"/>
      <c r="GS100" s="26"/>
      <c r="GT100" s="26"/>
      <c r="GU100" s="26"/>
      <c r="GV100" s="26"/>
      <c r="GW100" s="26"/>
      <c r="GX100" s="26"/>
      <c r="GY100" s="26"/>
      <c r="GZ100" s="26"/>
      <c r="HA100" s="26"/>
      <c r="HB100" s="26"/>
      <c r="HC100" s="26"/>
      <c r="HD100" s="26"/>
      <c r="HE100" s="26"/>
      <c r="HF100" s="26"/>
      <c r="HG100" s="26"/>
      <c r="HH100" s="26"/>
      <c r="HI100" s="26"/>
      <c r="HJ100" s="26"/>
      <c r="HK100" s="26"/>
      <c r="HL100" s="26"/>
      <c r="HM100" s="26"/>
      <c r="HN100" s="26"/>
      <c r="HO100" s="26"/>
      <c r="HP100" s="26"/>
      <c r="HQ100" s="26"/>
      <c r="HR100" s="26"/>
      <c r="HS100" s="26"/>
      <c r="HT100" s="26"/>
      <c r="HU100" s="26"/>
      <c r="HV100" s="26"/>
      <c r="HW100" s="26"/>
      <c r="HX100" s="26"/>
      <c r="HY100" s="26"/>
      <c r="HZ100" s="26"/>
      <c r="IA100" s="26"/>
      <c r="IB100" s="26"/>
      <c r="IC100" s="26"/>
      <c r="ID100" s="26"/>
      <c r="IE100" s="26"/>
      <c r="IF100" s="26"/>
      <c r="IG100" s="26"/>
      <c r="IH100" s="26"/>
      <c r="II100" s="26"/>
      <c r="IJ100" s="26"/>
      <c r="IK100" s="26"/>
      <c r="IL100" s="26"/>
      <c r="IM100" s="26"/>
      <c r="IN100" s="26"/>
      <c r="IO100" s="26"/>
    </row>
    <row r="101" spans="1:249" ht="31.5" x14ac:dyDescent="0.25">
      <c r="A101" s="890">
        <v>1</v>
      </c>
      <c r="B101" s="1418" t="s">
        <v>44</v>
      </c>
      <c r="C101" s="105" t="s">
        <v>405</v>
      </c>
      <c r="D101" s="1230" t="s">
        <v>224</v>
      </c>
      <c r="E101" s="1230">
        <v>2</v>
      </c>
      <c r="F101" s="215"/>
      <c r="G101" s="216">
        <v>250</v>
      </c>
      <c r="H101" s="1230" t="s">
        <v>80</v>
      </c>
      <c r="I101" s="1230"/>
      <c r="J101" s="1230" t="s">
        <v>113</v>
      </c>
      <c r="K101" s="1230" t="s">
        <v>515</v>
      </c>
      <c r="L101" s="1242"/>
      <c r="M101" s="23" t="s">
        <v>1124</v>
      </c>
      <c r="N101" s="1081"/>
      <c r="O101" s="104" t="s">
        <v>945</v>
      </c>
      <c r="P101" s="26" t="s">
        <v>948</v>
      </c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  <c r="AQ101" s="103"/>
      <c r="AR101" s="103"/>
      <c r="AS101" s="103"/>
      <c r="AT101" s="103"/>
      <c r="AU101" s="103"/>
      <c r="AV101" s="103"/>
      <c r="AW101" s="103"/>
      <c r="AX101" s="103"/>
      <c r="AY101" s="103"/>
      <c r="AZ101" s="103"/>
      <c r="BA101" s="103"/>
      <c r="BB101" s="103"/>
      <c r="BC101" s="103"/>
      <c r="BD101" s="103"/>
      <c r="BE101" s="103"/>
      <c r="BF101" s="103"/>
      <c r="BG101" s="103"/>
      <c r="BH101" s="103"/>
      <c r="BI101" s="103"/>
      <c r="BJ101" s="103"/>
      <c r="BK101" s="103"/>
      <c r="BL101" s="103"/>
      <c r="BM101" s="103"/>
      <c r="BN101" s="103"/>
      <c r="BO101" s="103"/>
      <c r="BP101" s="103"/>
      <c r="BQ101" s="103"/>
      <c r="BR101" s="103"/>
      <c r="BS101" s="103"/>
      <c r="BT101" s="103"/>
      <c r="BU101" s="103"/>
      <c r="BV101" s="103"/>
      <c r="BW101" s="103"/>
      <c r="BX101" s="103"/>
      <c r="BY101" s="103"/>
      <c r="BZ101" s="103"/>
      <c r="CA101" s="103"/>
      <c r="CB101" s="103"/>
      <c r="CC101" s="103"/>
      <c r="CD101" s="103"/>
      <c r="CE101" s="103"/>
      <c r="CF101" s="103"/>
      <c r="CG101" s="103"/>
      <c r="CH101" s="103"/>
      <c r="CI101" s="103"/>
      <c r="CJ101" s="103"/>
      <c r="CK101" s="103"/>
      <c r="CL101" s="103"/>
      <c r="CM101" s="103"/>
      <c r="CN101" s="103"/>
      <c r="CO101" s="103"/>
      <c r="CP101" s="103"/>
      <c r="CQ101" s="103"/>
      <c r="CR101" s="103"/>
      <c r="CS101" s="103"/>
      <c r="CT101" s="103"/>
      <c r="CU101" s="103"/>
      <c r="CV101" s="103"/>
      <c r="CW101" s="103"/>
      <c r="CX101" s="103"/>
      <c r="CY101" s="103"/>
      <c r="CZ101" s="103"/>
      <c r="DA101" s="103"/>
      <c r="DB101" s="103"/>
      <c r="DC101" s="103"/>
      <c r="DD101" s="103"/>
      <c r="DE101" s="103"/>
      <c r="DF101" s="103"/>
      <c r="DG101" s="103"/>
      <c r="DH101" s="103"/>
      <c r="DI101" s="103"/>
      <c r="DJ101" s="103"/>
      <c r="DK101" s="103"/>
      <c r="DL101" s="103"/>
      <c r="DM101" s="103"/>
      <c r="DN101" s="103"/>
      <c r="DO101" s="103"/>
      <c r="DP101" s="103"/>
      <c r="DQ101" s="103"/>
      <c r="DR101" s="103"/>
      <c r="DS101" s="103"/>
      <c r="DT101" s="103"/>
      <c r="DU101" s="103"/>
      <c r="DV101" s="103"/>
      <c r="DW101" s="103"/>
      <c r="DX101" s="103"/>
      <c r="DY101" s="103"/>
      <c r="DZ101" s="103"/>
      <c r="EA101" s="103"/>
      <c r="EB101" s="103"/>
      <c r="EC101" s="103"/>
      <c r="ED101" s="103"/>
      <c r="EE101" s="103"/>
      <c r="EF101" s="103"/>
      <c r="EG101" s="103"/>
      <c r="EH101" s="103"/>
      <c r="EI101" s="103"/>
      <c r="EJ101" s="103"/>
      <c r="EK101" s="103"/>
      <c r="EL101" s="103"/>
      <c r="EM101" s="103"/>
      <c r="EN101" s="103"/>
      <c r="EO101" s="103"/>
      <c r="EP101" s="103"/>
      <c r="EQ101" s="103"/>
      <c r="ER101" s="103"/>
      <c r="ES101" s="103"/>
      <c r="ET101" s="103"/>
      <c r="EU101" s="103"/>
      <c r="EV101" s="103"/>
      <c r="EW101" s="103"/>
      <c r="EX101" s="103"/>
      <c r="EY101" s="103"/>
      <c r="EZ101" s="103"/>
      <c r="FA101" s="103"/>
      <c r="FB101" s="103"/>
      <c r="FC101" s="103"/>
      <c r="FD101" s="103"/>
      <c r="FE101" s="103"/>
      <c r="FF101" s="103"/>
      <c r="FG101" s="103"/>
      <c r="FH101" s="103"/>
      <c r="FI101" s="103"/>
      <c r="FJ101" s="103"/>
      <c r="FK101" s="103"/>
      <c r="FL101" s="103"/>
      <c r="FM101" s="103"/>
      <c r="FN101" s="103"/>
      <c r="FO101" s="103"/>
      <c r="FP101" s="103"/>
      <c r="FQ101" s="103"/>
      <c r="FR101" s="103"/>
      <c r="FS101" s="103"/>
      <c r="FT101" s="103"/>
      <c r="FU101" s="103"/>
      <c r="FV101" s="103"/>
      <c r="FW101" s="103"/>
      <c r="FX101" s="103"/>
      <c r="FY101" s="103"/>
      <c r="FZ101" s="103"/>
      <c r="GA101" s="103"/>
      <c r="GB101" s="103"/>
      <c r="GC101" s="103"/>
      <c r="GD101" s="103"/>
      <c r="GE101" s="103"/>
      <c r="GF101" s="103"/>
      <c r="GG101" s="103"/>
      <c r="GH101" s="103"/>
      <c r="GI101" s="103"/>
      <c r="GJ101" s="103"/>
      <c r="GK101" s="103"/>
      <c r="GL101" s="103"/>
      <c r="GM101" s="103"/>
      <c r="GN101" s="103"/>
      <c r="GO101" s="103"/>
      <c r="GP101" s="103"/>
      <c r="GQ101" s="103"/>
      <c r="GR101" s="103"/>
      <c r="GS101" s="103"/>
      <c r="GT101" s="103"/>
      <c r="GU101" s="103"/>
      <c r="GV101" s="103"/>
      <c r="GW101" s="103"/>
      <c r="GX101" s="103"/>
      <c r="GY101" s="103"/>
      <c r="GZ101" s="103"/>
      <c r="HA101" s="103"/>
      <c r="HB101" s="103"/>
      <c r="HC101" s="103"/>
      <c r="HD101" s="103"/>
      <c r="HE101" s="103"/>
      <c r="HF101" s="103"/>
      <c r="HG101" s="103"/>
      <c r="HH101" s="103"/>
      <c r="HI101" s="103"/>
      <c r="HJ101" s="103"/>
      <c r="HK101" s="103"/>
      <c r="HL101" s="103"/>
      <c r="HM101" s="103"/>
      <c r="HN101" s="103"/>
      <c r="HO101" s="103"/>
      <c r="HP101" s="103"/>
      <c r="HQ101" s="103"/>
      <c r="HR101" s="103"/>
      <c r="HS101" s="103"/>
      <c r="HT101" s="103"/>
      <c r="HU101" s="103"/>
      <c r="HV101" s="103"/>
      <c r="HW101" s="103"/>
      <c r="HX101" s="103"/>
      <c r="HY101" s="103"/>
      <c r="HZ101" s="103"/>
      <c r="IA101" s="103"/>
      <c r="IB101" s="103"/>
      <c r="IC101" s="103"/>
      <c r="ID101" s="103"/>
      <c r="IE101" s="103"/>
      <c r="IF101" s="103"/>
      <c r="IG101" s="103"/>
      <c r="IH101" s="103"/>
      <c r="II101" s="103"/>
      <c r="IJ101" s="103"/>
      <c r="IK101" s="103"/>
      <c r="IL101" s="103"/>
      <c r="IM101" s="103"/>
      <c r="IN101" s="103"/>
      <c r="IO101" s="103"/>
    </row>
    <row r="102" spans="1:249" ht="31.5" x14ac:dyDescent="0.25">
      <c r="A102" s="890">
        <v>2</v>
      </c>
      <c r="B102" s="1417"/>
      <c r="C102" s="105" t="s">
        <v>406</v>
      </c>
      <c r="D102" s="1230" t="s">
        <v>224</v>
      </c>
      <c r="E102" s="1230">
        <v>2</v>
      </c>
      <c r="F102" s="215"/>
      <c r="G102" s="216">
        <v>160</v>
      </c>
      <c r="H102" s="1230" t="s">
        <v>80</v>
      </c>
      <c r="I102" s="1230"/>
      <c r="J102" s="1230" t="s">
        <v>113</v>
      </c>
      <c r="K102" s="1230" t="s">
        <v>516</v>
      </c>
      <c r="L102" s="1242"/>
      <c r="M102" s="23" t="s">
        <v>1125</v>
      </c>
      <c r="N102" s="1081"/>
      <c r="O102" s="104" t="s">
        <v>945</v>
      </c>
      <c r="P102" s="26" t="s">
        <v>948</v>
      </c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  <c r="BI102" s="103"/>
      <c r="BJ102" s="103"/>
      <c r="BK102" s="103"/>
      <c r="BL102" s="103"/>
      <c r="BM102" s="103"/>
      <c r="BN102" s="103"/>
      <c r="BO102" s="103"/>
      <c r="BP102" s="103"/>
      <c r="BQ102" s="103"/>
      <c r="BR102" s="103"/>
      <c r="BS102" s="103"/>
      <c r="BT102" s="103"/>
      <c r="BU102" s="103"/>
      <c r="BV102" s="103"/>
      <c r="BW102" s="103"/>
      <c r="BX102" s="103"/>
      <c r="BY102" s="103"/>
      <c r="BZ102" s="103"/>
      <c r="CA102" s="103"/>
      <c r="CB102" s="103"/>
      <c r="CC102" s="103"/>
      <c r="CD102" s="103"/>
      <c r="CE102" s="103"/>
      <c r="CF102" s="103"/>
      <c r="CG102" s="103"/>
      <c r="CH102" s="103"/>
      <c r="CI102" s="103"/>
      <c r="CJ102" s="103"/>
      <c r="CK102" s="103"/>
      <c r="CL102" s="103"/>
      <c r="CM102" s="103"/>
      <c r="CN102" s="103"/>
      <c r="CO102" s="103"/>
      <c r="CP102" s="103"/>
      <c r="CQ102" s="103"/>
      <c r="CR102" s="103"/>
      <c r="CS102" s="103"/>
      <c r="CT102" s="103"/>
      <c r="CU102" s="103"/>
      <c r="CV102" s="103"/>
      <c r="CW102" s="103"/>
      <c r="CX102" s="103"/>
      <c r="CY102" s="103"/>
      <c r="CZ102" s="103"/>
      <c r="DA102" s="103"/>
      <c r="DB102" s="103"/>
      <c r="DC102" s="103"/>
      <c r="DD102" s="103"/>
      <c r="DE102" s="103"/>
      <c r="DF102" s="103"/>
      <c r="DG102" s="103"/>
      <c r="DH102" s="103"/>
      <c r="DI102" s="103"/>
      <c r="DJ102" s="103"/>
      <c r="DK102" s="103"/>
      <c r="DL102" s="103"/>
      <c r="DM102" s="103"/>
      <c r="DN102" s="103"/>
      <c r="DO102" s="103"/>
      <c r="DP102" s="103"/>
      <c r="DQ102" s="103"/>
      <c r="DR102" s="103"/>
      <c r="DS102" s="103"/>
      <c r="DT102" s="103"/>
      <c r="DU102" s="103"/>
      <c r="DV102" s="103"/>
      <c r="DW102" s="103"/>
      <c r="DX102" s="103"/>
      <c r="DY102" s="103"/>
      <c r="DZ102" s="103"/>
      <c r="EA102" s="103"/>
      <c r="EB102" s="103"/>
      <c r="EC102" s="103"/>
      <c r="ED102" s="103"/>
      <c r="EE102" s="103"/>
      <c r="EF102" s="103"/>
      <c r="EG102" s="103"/>
      <c r="EH102" s="103"/>
      <c r="EI102" s="103"/>
      <c r="EJ102" s="103"/>
      <c r="EK102" s="103"/>
      <c r="EL102" s="103"/>
      <c r="EM102" s="103"/>
      <c r="EN102" s="103"/>
      <c r="EO102" s="103"/>
      <c r="EP102" s="103"/>
      <c r="EQ102" s="103"/>
      <c r="ER102" s="103"/>
      <c r="ES102" s="103"/>
      <c r="ET102" s="103"/>
      <c r="EU102" s="103"/>
      <c r="EV102" s="103"/>
      <c r="EW102" s="103"/>
      <c r="EX102" s="103"/>
      <c r="EY102" s="103"/>
      <c r="EZ102" s="103"/>
      <c r="FA102" s="103"/>
      <c r="FB102" s="103"/>
      <c r="FC102" s="103"/>
      <c r="FD102" s="103"/>
      <c r="FE102" s="103"/>
      <c r="FF102" s="103"/>
      <c r="FG102" s="103"/>
      <c r="FH102" s="103"/>
      <c r="FI102" s="103"/>
      <c r="FJ102" s="103"/>
      <c r="FK102" s="103"/>
      <c r="FL102" s="103"/>
      <c r="FM102" s="103"/>
      <c r="FN102" s="103"/>
      <c r="FO102" s="103"/>
      <c r="FP102" s="103"/>
      <c r="FQ102" s="103"/>
      <c r="FR102" s="103"/>
      <c r="FS102" s="103"/>
      <c r="FT102" s="103"/>
      <c r="FU102" s="103"/>
      <c r="FV102" s="103"/>
      <c r="FW102" s="103"/>
      <c r="FX102" s="103"/>
      <c r="FY102" s="103"/>
      <c r="FZ102" s="103"/>
      <c r="GA102" s="103"/>
      <c r="GB102" s="103"/>
      <c r="GC102" s="103"/>
      <c r="GD102" s="103"/>
      <c r="GE102" s="103"/>
      <c r="GF102" s="103"/>
      <c r="GG102" s="103"/>
      <c r="GH102" s="103"/>
      <c r="GI102" s="103"/>
      <c r="GJ102" s="103"/>
      <c r="GK102" s="103"/>
      <c r="GL102" s="103"/>
      <c r="GM102" s="103"/>
      <c r="GN102" s="103"/>
      <c r="GO102" s="103"/>
      <c r="GP102" s="103"/>
      <c r="GQ102" s="103"/>
      <c r="GR102" s="103"/>
      <c r="GS102" s="103"/>
      <c r="GT102" s="103"/>
      <c r="GU102" s="103"/>
      <c r="GV102" s="103"/>
      <c r="GW102" s="103"/>
      <c r="GX102" s="103"/>
      <c r="GY102" s="103"/>
      <c r="GZ102" s="103"/>
      <c r="HA102" s="103"/>
      <c r="HB102" s="103"/>
      <c r="HC102" s="103"/>
      <c r="HD102" s="103"/>
      <c r="HE102" s="103"/>
      <c r="HF102" s="103"/>
      <c r="HG102" s="103"/>
      <c r="HH102" s="103"/>
      <c r="HI102" s="103"/>
      <c r="HJ102" s="103"/>
      <c r="HK102" s="103"/>
      <c r="HL102" s="103"/>
      <c r="HM102" s="103"/>
      <c r="HN102" s="103"/>
      <c r="HO102" s="103"/>
      <c r="HP102" s="103"/>
      <c r="HQ102" s="103"/>
      <c r="HR102" s="103"/>
      <c r="HS102" s="103"/>
      <c r="HT102" s="103"/>
      <c r="HU102" s="103"/>
      <c r="HV102" s="103"/>
      <c r="HW102" s="103"/>
      <c r="HX102" s="103"/>
      <c r="HY102" s="103"/>
      <c r="HZ102" s="103"/>
      <c r="IA102" s="103"/>
      <c r="IB102" s="103"/>
      <c r="IC102" s="103"/>
      <c r="ID102" s="103"/>
      <c r="IE102" s="103"/>
      <c r="IF102" s="103"/>
      <c r="IG102" s="103"/>
      <c r="IH102" s="103"/>
      <c r="II102" s="103"/>
      <c r="IJ102" s="103"/>
      <c r="IK102" s="103"/>
      <c r="IL102" s="103"/>
      <c r="IM102" s="103"/>
      <c r="IN102" s="103"/>
      <c r="IO102" s="103"/>
    </row>
    <row r="103" spans="1:249" x14ac:dyDescent="0.25">
      <c r="A103" s="484">
        <v>3</v>
      </c>
      <c r="B103" s="1417"/>
      <c r="C103" s="105" t="s">
        <v>509</v>
      </c>
      <c r="D103" s="1230" t="s">
        <v>224</v>
      </c>
      <c r="E103" s="1230">
        <v>1</v>
      </c>
      <c r="F103" s="215"/>
      <c r="G103" s="216">
        <v>200</v>
      </c>
      <c r="H103" s="1230" t="s">
        <v>80</v>
      </c>
      <c r="I103" s="1230"/>
      <c r="J103" s="1230" t="s">
        <v>42</v>
      </c>
      <c r="K103" s="1230" t="s">
        <v>517</v>
      </c>
      <c r="L103" s="1242"/>
      <c r="M103" s="23" t="s">
        <v>1126</v>
      </c>
      <c r="N103" s="1081"/>
      <c r="O103" s="104" t="s">
        <v>945</v>
      </c>
      <c r="P103" s="26" t="s">
        <v>948</v>
      </c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  <c r="BH103" s="103"/>
      <c r="BI103" s="103"/>
      <c r="BJ103" s="103"/>
      <c r="BK103" s="103"/>
      <c r="BL103" s="103"/>
      <c r="BM103" s="103"/>
      <c r="BN103" s="103"/>
      <c r="BO103" s="103"/>
      <c r="BP103" s="103"/>
      <c r="BQ103" s="103"/>
      <c r="BR103" s="103"/>
      <c r="BS103" s="103"/>
      <c r="BT103" s="103"/>
      <c r="BU103" s="103"/>
      <c r="BV103" s="103"/>
      <c r="BW103" s="103"/>
      <c r="BX103" s="103"/>
      <c r="BY103" s="103"/>
      <c r="BZ103" s="103"/>
      <c r="CA103" s="103"/>
      <c r="CB103" s="103"/>
      <c r="CC103" s="103"/>
      <c r="CD103" s="103"/>
      <c r="CE103" s="103"/>
      <c r="CF103" s="103"/>
      <c r="CG103" s="103"/>
      <c r="CH103" s="103"/>
      <c r="CI103" s="103"/>
      <c r="CJ103" s="103"/>
      <c r="CK103" s="103"/>
      <c r="CL103" s="103"/>
      <c r="CM103" s="103"/>
      <c r="CN103" s="103"/>
      <c r="CO103" s="103"/>
      <c r="CP103" s="103"/>
      <c r="CQ103" s="103"/>
      <c r="CR103" s="103"/>
      <c r="CS103" s="103"/>
      <c r="CT103" s="103"/>
      <c r="CU103" s="103"/>
      <c r="CV103" s="103"/>
      <c r="CW103" s="103"/>
      <c r="CX103" s="103"/>
      <c r="CY103" s="103"/>
      <c r="CZ103" s="103"/>
      <c r="DA103" s="103"/>
      <c r="DB103" s="103"/>
      <c r="DC103" s="103"/>
      <c r="DD103" s="103"/>
      <c r="DE103" s="103"/>
      <c r="DF103" s="103"/>
      <c r="DG103" s="103"/>
      <c r="DH103" s="103"/>
      <c r="DI103" s="103"/>
      <c r="DJ103" s="103"/>
      <c r="DK103" s="103"/>
      <c r="DL103" s="103"/>
      <c r="DM103" s="103"/>
      <c r="DN103" s="103"/>
      <c r="DO103" s="103"/>
      <c r="DP103" s="103"/>
      <c r="DQ103" s="103"/>
      <c r="DR103" s="103"/>
      <c r="DS103" s="103"/>
      <c r="DT103" s="103"/>
      <c r="DU103" s="103"/>
      <c r="DV103" s="103"/>
      <c r="DW103" s="103"/>
      <c r="DX103" s="103"/>
      <c r="DY103" s="103"/>
      <c r="DZ103" s="103"/>
      <c r="EA103" s="103"/>
      <c r="EB103" s="103"/>
      <c r="EC103" s="103"/>
      <c r="ED103" s="103"/>
      <c r="EE103" s="103"/>
      <c r="EF103" s="103"/>
      <c r="EG103" s="103"/>
      <c r="EH103" s="103"/>
      <c r="EI103" s="103"/>
      <c r="EJ103" s="103"/>
      <c r="EK103" s="103"/>
      <c r="EL103" s="103"/>
      <c r="EM103" s="103"/>
      <c r="EN103" s="103"/>
      <c r="EO103" s="103"/>
      <c r="EP103" s="103"/>
      <c r="EQ103" s="103"/>
      <c r="ER103" s="103"/>
      <c r="ES103" s="103"/>
      <c r="ET103" s="103"/>
      <c r="EU103" s="103"/>
      <c r="EV103" s="103"/>
      <c r="EW103" s="103"/>
      <c r="EX103" s="103"/>
      <c r="EY103" s="103"/>
      <c r="EZ103" s="103"/>
      <c r="FA103" s="103"/>
      <c r="FB103" s="103"/>
      <c r="FC103" s="103"/>
      <c r="FD103" s="103"/>
      <c r="FE103" s="103"/>
      <c r="FF103" s="103"/>
      <c r="FG103" s="103"/>
      <c r="FH103" s="103"/>
      <c r="FI103" s="103"/>
      <c r="FJ103" s="103"/>
      <c r="FK103" s="103"/>
      <c r="FL103" s="103"/>
      <c r="FM103" s="103"/>
      <c r="FN103" s="103"/>
      <c r="FO103" s="103"/>
      <c r="FP103" s="103"/>
      <c r="FQ103" s="103"/>
      <c r="FR103" s="103"/>
      <c r="FS103" s="103"/>
      <c r="FT103" s="103"/>
      <c r="FU103" s="103"/>
      <c r="FV103" s="103"/>
      <c r="FW103" s="103"/>
      <c r="FX103" s="103"/>
      <c r="FY103" s="103"/>
      <c r="FZ103" s="103"/>
      <c r="GA103" s="103"/>
      <c r="GB103" s="103"/>
      <c r="GC103" s="103"/>
      <c r="GD103" s="103"/>
      <c r="GE103" s="103"/>
      <c r="GF103" s="103"/>
      <c r="GG103" s="103"/>
      <c r="GH103" s="103"/>
      <c r="GI103" s="103"/>
      <c r="GJ103" s="103"/>
      <c r="GK103" s="103"/>
      <c r="GL103" s="103"/>
      <c r="GM103" s="103"/>
      <c r="GN103" s="103"/>
      <c r="GO103" s="103"/>
      <c r="GP103" s="103"/>
      <c r="GQ103" s="103"/>
      <c r="GR103" s="103"/>
      <c r="GS103" s="103"/>
      <c r="GT103" s="103"/>
      <c r="GU103" s="103"/>
      <c r="GV103" s="103"/>
      <c r="GW103" s="103"/>
      <c r="GX103" s="103"/>
      <c r="GY103" s="103"/>
      <c r="GZ103" s="103"/>
      <c r="HA103" s="103"/>
      <c r="HB103" s="103"/>
      <c r="HC103" s="103"/>
      <c r="HD103" s="103"/>
      <c r="HE103" s="103"/>
      <c r="HF103" s="103"/>
      <c r="HG103" s="103"/>
      <c r="HH103" s="103"/>
      <c r="HI103" s="103"/>
      <c r="HJ103" s="103"/>
      <c r="HK103" s="103"/>
      <c r="HL103" s="103"/>
      <c r="HM103" s="103"/>
      <c r="HN103" s="103"/>
      <c r="HO103" s="103"/>
      <c r="HP103" s="103"/>
      <c r="HQ103" s="103"/>
      <c r="HR103" s="103"/>
      <c r="HS103" s="103"/>
      <c r="HT103" s="103"/>
      <c r="HU103" s="103"/>
      <c r="HV103" s="103"/>
      <c r="HW103" s="103"/>
      <c r="HX103" s="103"/>
      <c r="HY103" s="103"/>
      <c r="HZ103" s="103"/>
      <c r="IA103" s="103"/>
      <c r="IB103" s="103"/>
      <c r="IC103" s="103"/>
      <c r="ID103" s="103"/>
      <c r="IE103" s="103"/>
      <c r="IF103" s="103"/>
      <c r="IG103" s="103"/>
      <c r="IH103" s="103"/>
      <c r="II103" s="103"/>
      <c r="IJ103" s="103"/>
      <c r="IK103" s="103"/>
      <c r="IL103" s="103"/>
      <c r="IM103" s="103"/>
      <c r="IN103" s="103"/>
      <c r="IO103" s="103"/>
    </row>
    <row r="104" spans="1:249" x14ac:dyDescent="0.25">
      <c r="A104" s="890">
        <v>4</v>
      </c>
      <c r="B104" s="1417"/>
      <c r="C104" s="105" t="s">
        <v>510</v>
      </c>
      <c r="D104" s="1230" t="s">
        <v>224</v>
      </c>
      <c r="E104" s="1230">
        <v>1</v>
      </c>
      <c r="F104" s="215"/>
      <c r="G104" s="216">
        <v>35</v>
      </c>
      <c r="H104" s="1230" t="s">
        <v>80</v>
      </c>
      <c r="I104" s="1230"/>
      <c r="J104" s="1230" t="s">
        <v>112</v>
      </c>
      <c r="K104" s="1230" t="s">
        <v>517</v>
      </c>
      <c r="L104" s="1242"/>
      <c r="M104" s="23" t="s">
        <v>1127</v>
      </c>
      <c r="N104" s="1081"/>
      <c r="O104" s="104" t="s">
        <v>945</v>
      </c>
      <c r="P104" s="26" t="s">
        <v>948</v>
      </c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  <c r="BF104" s="103"/>
      <c r="BG104" s="103"/>
      <c r="BH104" s="103"/>
      <c r="BI104" s="103"/>
      <c r="BJ104" s="103"/>
      <c r="BK104" s="103"/>
      <c r="BL104" s="103"/>
      <c r="BM104" s="103"/>
      <c r="BN104" s="103"/>
      <c r="BO104" s="103"/>
      <c r="BP104" s="103"/>
      <c r="BQ104" s="103"/>
      <c r="BR104" s="103"/>
      <c r="BS104" s="103"/>
      <c r="BT104" s="103"/>
      <c r="BU104" s="103"/>
      <c r="BV104" s="103"/>
      <c r="BW104" s="103"/>
      <c r="BX104" s="103"/>
      <c r="BY104" s="103"/>
      <c r="BZ104" s="103"/>
      <c r="CA104" s="103"/>
      <c r="CB104" s="103"/>
      <c r="CC104" s="103"/>
      <c r="CD104" s="103"/>
      <c r="CE104" s="103"/>
      <c r="CF104" s="103"/>
      <c r="CG104" s="103"/>
      <c r="CH104" s="103"/>
      <c r="CI104" s="103"/>
      <c r="CJ104" s="103"/>
      <c r="CK104" s="103"/>
      <c r="CL104" s="103"/>
      <c r="CM104" s="103"/>
      <c r="CN104" s="103"/>
      <c r="CO104" s="103"/>
      <c r="CP104" s="103"/>
      <c r="CQ104" s="103"/>
      <c r="CR104" s="103"/>
      <c r="CS104" s="103"/>
      <c r="CT104" s="103"/>
      <c r="CU104" s="103"/>
      <c r="CV104" s="103"/>
      <c r="CW104" s="103"/>
      <c r="CX104" s="103"/>
      <c r="CY104" s="103"/>
      <c r="CZ104" s="103"/>
      <c r="DA104" s="103"/>
      <c r="DB104" s="103"/>
      <c r="DC104" s="103"/>
      <c r="DD104" s="103"/>
      <c r="DE104" s="103"/>
      <c r="DF104" s="103"/>
      <c r="DG104" s="103"/>
      <c r="DH104" s="103"/>
      <c r="DI104" s="103"/>
      <c r="DJ104" s="103"/>
      <c r="DK104" s="103"/>
      <c r="DL104" s="103"/>
      <c r="DM104" s="103"/>
      <c r="DN104" s="103"/>
      <c r="DO104" s="103"/>
      <c r="DP104" s="103"/>
      <c r="DQ104" s="103"/>
      <c r="DR104" s="103"/>
      <c r="DS104" s="103"/>
      <c r="DT104" s="103"/>
      <c r="DU104" s="103"/>
      <c r="DV104" s="103"/>
      <c r="DW104" s="103"/>
      <c r="DX104" s="103"/>
      <c r="DY104" s="103"/>
      <c r="DZ104" s="103"/>
      <c r="EA104" s="103"/>
      <c r="EB104" s="103"/>
      <c r="EC104" s="103"/>
      <c r="ED104" s="103"/>
      <c r="EE104" s="103"/>
      <c r="EF104" s="103"/>
      <c r="EG104" s="103"/>
      <c r="EH104" s="103"/>
      <c r="EI104" s="103"/>
      <c r="EJ104" s="103"/>
      <c r="EK104" s="103"/>
      <c r="EL104" s="103"/>
      <c r="EM104" s="103"/>
      <c r="EN104" s="103"/>
      <c r="EO104" s="103"/>
      <c r="EP104" s="103"/>
      <c r="EQ104" s="103"/>
      <c r="ER104" s="103"/>
      <c r="ES104" s="103"/>
      <c r="ET104" s="103"/>
      <c r="EU104" s="103"/>
      <c r="EV104" s="103"/>
      <c r="EW104" s="103"/>
      <c r="EX104" s="103"/>
      <c r="EY104" s="103"/>
      <c r="EZ104" s="103"/>
      <c r="FA104" s="103"/>
      <c r="FB104" s="103"/>
      <c r="FC104" s="103"/>
      <c r="FD104" s="103"/>
      <c r="FE104" s="103"/>
      <c r="FF104" s="103"/>
      <c r="FG104" s="103"/>
      <c r="FH104" s="103"/>
      <c r="FI104" s="103"/>
      <c r="FJ104" s="103"/>
      <c r="FK104" s="103"/>
      <c r="FL104" s="103"/>
      <c r="FM104" s="103"/>
      <c r="FN104" s="103"/>
      <c r="FO104" s="103"/>
      <c r="FP104" s="103"/>
      <c r="FQ104" s="103"/>
      <c r="FR104" s="103"/>
      <c r="FS104" s="103"/>
      <c r="FT104" s="103"/>
      <c r="FU104" s="103"/>
      <c r="FV104" s="103"/>
      <c r="FW104" s="103"/>
      <c r="FX104" s="103"/>
      <c r="FY104" s="103"/>
      <c r="FZ104" s="103"/>
      <c r="GA104" s="103"/>
      <c r="GB104" s="103"/>
      <c r="GC104" s="103"/>
      <c r="GD104" s="103"/>
      <c r="GE104" s="103"/>
      <c r="GF104" s="103"/>
      <c r="GG104" s="103"/>
      <c r="GH104" s="103"/>
      <c r="GI104" s="103"/>
      <c r="GJ104" s="103"/>
      <c r="GK104" s="103"/>
      <c r="GL104" s="103"/>
      <c r="GM104" s="103"/>
      <c r="GN104" s="103"/>
      <c r="GO104" s="103"/>
      <c r="GP104" s="103"/>
      <c r="GQ104" s="103"/>
      <c r="GR104" s="103"/>
      <c r="GS104" s="103"/>
      <c r="GT104" s="103"/>
      <c r="GU104" s="103"/>
      <c r="GV104" s="103"/>
      <c r="GW104" s="103"/>
      <c r="GX104" s="103"/>
      <c r="GY104" s="103"/>
      <c r="GZ104" s="103"/>
      <c r="HA104" s="103"/>
      <c r="HB104" s="103"/>
      <c r="HC104" s="103"/>
      <c r="HD104" s="103"/>
      <c r="HE104" s="103"/>
      <c r="HF104" s="103"/>
      <c r="HG104" s="103"/>
      <c r="HH104" s="103"/>
      <c r="HI104" s="103"/>
      <c r="HJ104" s="103"/>
      <c r="HK104" s="103"/>
      <c r="HL104" s="103"/>
      <c r="HM104" s="103"/>
      <c r="HN104" s="103"/>
      <c r="HO104" s="103"/>
      <c r="HP104" s="103"/>
      <c r="HQ104" s="103"/>
      <c r="HR104" s="103"/>
      <c r="HS104" s="103"/>
      <c r="HT104" s="103"/>
      <c r="HU104" s="103"/>
      <c r="HV104" s="103"/>
      <c r="HW104" s="103"/>
      <c r="HX104" s="103"/>
      <c r="HY104" s="103"/>
      <c r="HZ104" s="103"/>
      <c r="IA104" s="103"/>
      <c r="IB104" s="103"/>
      <c r="IC104" s="103"/>
      <c r="ID104" s="103"/>
      <c r="IE104" s="103"/>
      <c r="IF104" s="103"/>
      <c r="IG104" s="103"/>
      <c r="IH104" s="103"/>
      <c r="II104" s="103"/>
      <c r="IJ104" s="103"/>
      <c r="IK104" s="103"/>
      <c r="IL104" s="103"/>
      <c r="IM104" s="103"/>
      <c r="IN104" s="103"/>
      <c r="IO104" s="103"/>
    </row>
    <row r="105" spans="1:249" ht="31.5" x14ac:dyDescent="0.25">
      <c r="A105" s="890">
        <v>5</v>
      </c>
      <c r="B105" s="1417"/>
      <c r="C105" s="105" t="s">
        <v>511</v>
      </c>
      <c r="D105" s="1230" t="s">
        <v>224</v>
      </c>
      <c r="E105" s="1230">
        <v>1</v>
      </c>
      <c r="F105" s="215"/>
      <c r="G105" s="216">
        <v>180</v>
      </c>
      <c r="H105" s="1230" t="s">
        <v>80</v>
      </c>
      <c r="I105" s="1230"/>
      <c r="J105" s="1230" t="s">
        <v>112</v>
      </c>
      <c r="K105" s="1230" t="s">
        <v>517</v>
      </c>
      <c r="L105" s="1242"/>
      <c r="M105" s="23" t="s">
        <v>1128</v>
      </c>
      <c r="N105" s="1081"/>
      <c r="O105" s="104" t="s">
        <v>945</v>
      </c>
      <c r="P105" s="26" t="s">
        <v>948</v>
      </c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  <c r="AZ105" s="103"/>
      <c r="BA105" s="103"/>
      <c r="BB105" s="103"/>
      <c r="BC105" s="103"/>
      <c r="BD105" s="103"/>
      <c r="BE105" s="103"/>
      <c r="BF105" s="103"/>
      <c r="BG105" s="103"/>
      <c r="BH105" s="103"/>
      <c r="BI105" s="103"/>
      <c r="BJ105" s="103"/>
      <c r="BK105" s="103"/>
      <c r="BL105" s="103"/>
      <c r="BM105" s="103"/>
      <c r="BN105" s="103"/>
      <c r="BO105" s="103"/>
      <c r="BP105" s="103"/>
      <c r="BQ105" s="103"/>
      <c r="BR105" s="103"/>
      <c r="BS105" s="103"/>
      <c r="BT105" s="103"/>
      <c r="BU105" s="103"/>
      <c r="BV105" s="103"/>
      <c r="BW105" s="103"/>
      <c r="BX105" s="103"/>
      <c r="BY105" s="103"/>
      <c r="BZ105" s="103"/>
      <c r="CA105" s="103"/>
      <c r="CB105" s="103"/>
      <c r="CC105" s="103"/>
      <c r="CD105" s="103"/>
      <c r="CE105" s="103"/>
      <c r="CF105" s="103"/>
      <c r="CG105" s="103"/>
      <c r="CH105" s="103"/>
      <c r="CI105" s="103"/>
      <c r="CJ105" s="103"/>
      <c r="CK105" s="103"/>
      <c r="CL105" s="103"/>
      <c r="CM105" s="103"/>
      <c r="CN105" s="103"/>
      <c r="CO105" s="103"/>
      <c r="CP105" s="103"/>
      <c r="CQ105" s="103"/>
      <c r="CR105" s="103"/>
      <c r="CS105" s="103"/>
      <c r="CT105" s="103"/>
      <c r="CU105" s="103"/>
      <c r="CV105" s="103"/>
      <c r="CW105" s="103"/>
      <c r="CX105" s="103"/>
      <c r="CY105" s="103"/>
      <c r="CZ105" s="103"/>
      <c r="DA105" s="103"/>
      <c r="DB105" s="103"/>
      <c r="DC105" s="103"/>
      <c r="DD105" s="103"/>
      <c r="DE105" s="103"/>
      <c r="DF105" s="103"/>
      <c r="DG105" s="103"/>
      <c r="DH105" s="103"/>
      <c r="DI105" s="103"/>
      <c r="DJ105" s="103"/>
      <c r="DK105" s="103"/>
      <c r="DL105" s="103"/>
      <c r="DM105" s="103"/>
      <c r="DN105" s="103"/>
      <c r="DO105" s="103"/>
      <c r="DP105" s="103"/>
      <c r="DQ105" s="103"/>
      <c r="DR105" s="103"/>
      <c r="DS105" s="103"/>
      <c r="DT105" s="103"/>
      <c r="DU105" s="103"/>
      <c r="DV105" s="103"/>
      <c r="DW105" s="103"/>
      <c r="DX105" s="103"/>
      <c r="DY105" s="103"/>
      <c r="DZ105" s="103"/>
      <c r="EA105" s="103"/>
      <c r="EB105" s="103"/>
      <c r="EC105" s="103"/>
      <c r="ED105" s="103"/>
      <c r="EE105" s="103"/>
      <c r="EF105" s="103"/>
      <c r="EG105" s="103"/>
      <c r="EH105" s="103"/>
      <c r="EI105" s="103"/>
      <c r="EJ105" s="103"/>
      <c r="EK105" s="103"/>
      <c r="EL105" s="103"/>
      <c r="EM105" s="103"/>
      <c r="EN105" s="103"/>
      <c r="EO105" s="103"/>
      <c r="EP105" s="103"/>
      <c r="EQ105" s="103"/>
      <c r="ER105" s="103"/>
      <c r="ES105" s="103"/>
      <c r="ET105" s="103"/>
      <c r="EU105" s="103"/>
      <c r="EV105" s="103"/>
      <c r="EW105" s="103"/>
      <c r="EX105" s="103"/>
      <c r="EY105" s="103"/>
      <c r="EZ105" s="103"/>
      <c r="FA105" s="103"/>
      <c r="FB105" s="103"/>
      <c r="FC105" s="103"/>
      <c r="FD105" s="103"/>
      <c r="FE105" s="103"/>
      <c r="FF105" s="103"/>
      <c r="FG105" s="103"/>
      <c r="FH105" s="103"/>
      <c r="FI105" s="103"/>
      <c r="FJ105" s="103"/>
      <c r="FK105" s="103"/>
      <c r="FL105" s="103"/>
      <c r="FM105" s="103"/>
      <c r="FN105" s="103"/>
      <c r="FO105" s="103"/>
      <c r="FP105" s="103"/>
      <c r="FQ105" s="103"/>
      <c r="FR105" s="103"/>
      <c r="FS105" s="103"/>
      <c r="FT105" s="103"/>
      <c r="FU105" s="103"/>
      <c r="FV105" s="103"/>
      <c r="FW105" s="103"/>
      <c r="FX105" s="103"/>
      <c r="FY105" s="103"/>
      <c r="FZ105" s="103"/>
      <c r="GA105" s="103"/>
      <c r="GB105" s="103"/>
      <c r="GC105" s="103"/>
      <c r="GD105" s="103"/>
      <c r="GE105" s="103"/>
      <c r="GF105" s="103"/>
      <c r="GG105" s="103"/>
      <c r="GH105" s="103"/>
      <c r="GI105" s="103"/>
      <c r="GJ105" s="103"/>
      <c r="GK105" s="103"/>
      <c r="GL105" s="103"/>
      <c r="GM105" s="103"/>
      <c r="GN105" s="103"/>
      <c r="GO105" s="103"/>
      <c r="GP105" s="103"/>
      <c r="GQ105" s="103"/>
      <c r="GR105" s="103"/>
      <c r="GS105" s="103"/>
      <c r="GT105" s="103"/>
      <c r="GU105" s="103"/>
      <c r="GV105" s="103"/>
      <c r="GW105" s="103"/>
      <c r="GX105" s="103"/>
      <c r="GY105" s="103"/>
      <c r="GZ105" s="103"/>
      <c r="HA105" s="103"/>
      <c r="HB105" s="103"/>
      <c r="HC105" s="103"/>
      <c r="HD105" s="103"/>
      <c r="HE105" s="103"/>
      <c r="HF105" s="103"/>
      <c r="HG105" s="103"/>
      <c r="HH105" s="103"/>
      <c r="HI105" s="103"/>
      <c r="HJ105" s="103"/>
      <c r="HK105" s="103"/>
      <c r="HL105" s="103"/>
      <c r="HM105" s="103"/>
      <c r="HN105" s="103"/>
      <c r="HO105" s="103"/>
      <c r="HP105" s="103"/>
      <c r="HQ105" s="103"/>
      <c r="HR105" s="103"/>
      <c r="HS105" s="103"/>
      <c r="HT105" s="103"/>
      <c r="HU105" s="103"/>
      <c r="HV105" s="103"/>
      <c r="HW105" s="103"/>
      <c r="HX105" s="103"/>
      <c r="HY105" s="103"/>
      <c r="HZ105" s="103"/>
      <c r="IA105" s="103"/>
      <c r="IB105" s="103"/>
      <c r="IC105" s="103"/>
      <c r="ID105" s="103"/>
      <c r="IE105" s="103"/>
      <c r="IF105" s="103"/>
      <c r="IG105" s="103"/>
      <c r="IH105" s="103"/>
      <c r="II105" s="103"/>
      <c r="IJ105" s="103"/>
      <c r="IK105" s="103"/>
      <c r="IL105" s="103"/>
      <c r="IM105" s="103"/>
      <c r="IN105" s="103"/>
      <c r="IO105" s="103"/>
    </row>
    <row r="106" spans="1:249" ht="31.5" x14ac:dyDescent="0.25">
      <c r="A106" s="890">
        <v>6</v>
      </c>
      <c r="B106" s="1417"/>
      <c r="C106" s="105" t="s">
        <v>1157</v>
      </c>
      <c r="D106" s="1227" t="s">
        <v>224</v>
      </c>
      <c r="E106" s="1227">
        <v>2</v>
      </c>
      <c r="F106" s="106"/>
      <c r="G106" s="216">
        <v>300</v>
      </c>
      <c r="H106" s="1227" t="s">
        <v>80</v>
      </c>
      <c r="I106" s="1230"/>
      <c r="J106" s="1227" t="s">
        <v>112</v>
      </c>
      <c r="K106" s="1252"/>
      <c r="L106" s="32"/>
      <c r="M106" s="247" t="s">
        <v>1158</v>
      </c>
      <c r="N106" s="1081"/>
      <c r="O106" s="104" t="s">
        <v>945</v>
      </c>
      <c r="P106" s="26" t="s">
        <v>948</v>
      </c>
    </row>
    <row r="107" spans="1:249" s="103" customFormat="1" ht="31.5" x14ac:dyDescent="0.25">
      <c r="A107" s="306">
        <v>7</v>
      </c>
      <c r="B107" s="1417"/>
      <c r="C107" s="105" t="s">
        <v>407</v>
      </c>
      <c r="D107" s="1230"/>
      <c r="E107" s="1230"/>
      <c r="F107" s="215"/>
      <c r="G107" s="1137"/>
      <c r="H107" s="1230" t="s">
        <v>80</v>
      </c>
      <c r="I107" s="1137">
        <v>326.13799999999998</v>
      </c>
      <c r="J107" s="1230" t="s">
        <v>113</v>
      </c>
      <c r="K107" s="1230" t="s">
        <v>517</v>
      </c>
      <c r="L107" s="1230"/>
      <c r="M107" s="247" t="s">
        <v>1139</v>
      </c>
      <c r="N107" s="957" t="s">
        <v>1140</v>
      </c>
      <c r="O107" s="103" t="s">
        <v>945</v>
      </c>
      <c r="P107" s="26" t="s">
        <v>948</v>
      </c>
    </row>
    <row r="108" spans="1:249" ht="63" x14ac:dyDescent="0.25">
      <c r="A108" s="890">
        <v>8</v>
      </c>
      <c r="B108" s="1417"/>
      <c r="C108" s="105" t="s">
        <v>1171</v>
      </c>
      <c r="D108" s="1227" t="s">
        <v>224</v>
      </c>
      <c r="E108" s="1227">
        <v>4</v>
      </c>
      <c r="F108" s="106"/>
      <c r="G108" s="216">
        <v>100</v>
      </c>
      <c r="H108" s="1227" t="s">
        <v>80</v>
      </c>
      <c r="I108" s="1230"/>
      <c r="J108" s="1227" t="s">
        <v>413</v>
      </c>
      <c r="K108" s="1252"/>
      <c r="L108" s="32"/>
      <c r="M108" s="247" t="s">
        <v>825</v>
      </c>
      <c r="N108" s="1081"/>
      <c r="O108" s="104" t="s">
        <v>945</v>
      </c>
      <c r="P108" s="26" t="s">
        <v>948</v>
      </c>
    </row>
    <row r="109" spans="1:249" ht="31.5" x14ac:dyDescent="0.25">
      <c r="A109" s="484">
        <v>9</v>
      </c>
      <c r="B109" s="1417"/>
      <c r="C109" s="105" t="s">
        <v>408</v>
      </c>
      <c r="D109" s="1227" t="s">
        <v>224</v>
      </c>
      <c r="E109" s="1227">
        <v>1</v>
      </c>
      <c r="F109" s="106"/>
      <c r="G109" s="216">
        <v>20</v>
      </c>
      <c r="H109" s="1227" t="s">
        <v>80</v>
      </c>
      <c r="I109" s="1230"/>
      <c r="J109" s="1227" t="s">
        <v>113</v>
      </c>
      <c r="K109" s="1252"/>
      <c r="L109" s="32"/>
      <c r="M109" s="247" t="s">
        <v>825</v>
      </c>
      <c r="N109" s="1081"/>
      <c r="O109" s="104" t="s">
        <v>945</v>
      </c>
      <c r="P109" s="26" t="s">
        <v>948</v>
      </c>
    </row>
    <row r="110" spans="1:249" x14ac:dyDescent="0.25">
      <c r="A110" s="890">
        <v>10</v>
      </c>
      <c r="B110" s="1417"/>
      <c r="C110" s="105" t="s">
        <v>512</v>
      </c>
      <c r="D110" s="1227" t="s">
        <v>224</v>
      </c>
      <c r="E110" s="1227">
        <v>21</v>
      </c>
      <c r="F110" s="106"/>
      <c r="G110" s="216">
        <v>30</v>
      </c>
      <c r="H110" s="1227" t="s">
        <v>80</v>
      </c>
      <c r="I110" s="1230"/>
      <c r="J110" s="1227" t="s">
        <v>113</v>
      </c>
      <c r="K110" s="1252"/>
      <c r="L110" s="32"/>
      <c r="M110" s="247" t="s">
        <v>825</v>
      </c>
      <c r="N110" s="1081"/>
      <c r="O110" s="104" t="s">
        <v>945</v>
      </c>
      <c r="P110" s="26" t="s">
        <v>948</v>
      </c>
    </row>
    <row r="111" spans="1:249" x14ac:dyDescent="0.25">
      <c r="A111" s="890">
        <v>11</v>
      </c>
      <c r="B111" s="1417"/>
      <c r="C111" s="105" t="s">
        <v>513</v>
      </c>
      <c r="D111" s="1227" t="s">
        <v>224</v>
      </c>
      <c r="E111" s="1227">
        <v>6</v>
      </c>
      <c r="F111" s="106"/>
      <c r="G111" s="216">
        <v>30</v>
      </c>
      <c r="H111" s="1227" t="s">
        <v>80</v>
      </c>
      <c r="I111" s="1230"/>
      <c r="J111" s="1227" t="s">
        <v>113</v>
      </c>
      <c r="K111" s="1252"/>
      <c r="L111" s="32"/>
      <c r="M111" s="247" t="s">
        <v>825</v>
      </c>
      <c r="N111" s="1081"/>
      <c r="O111" s="104" t="s">
        <v>945</v>
      </c>
      <c r="P111" s="26" t="s">
        <v>948</v>
      </c>
    </row>
    <row r="112" spans="1:249" ht="31.5" x14ac:dyDescent="0.25">
      <c r="A112" s="484">
        <v>12</v>
      </c>
      <c r="B112" s="1417"/>
      <c r="C112" s="105" t="s">
        <v>409</v>
      </c>
      <c r="D112" s="1227" t="s">
        <v>224</v>
      </c>
      <c r="E112" s="1227"/>
      <c r="F112" s="106"/>
      <c r="G112" s="216">
        <v>30</v>
      </c>
      <c r="H112" s="1227" t="s">
        <v>80</v>
      </c>
      <c r="I112" s="1230"/>
      <c r="J112" s="1227" t="s">
        <v>413</v>
      </c>
      <c r="K112" s="1252"/>
      <c r="L112" s="32"/>
      <c r="M112" s="247" t="s">
        <v>825</v>
      </c>
      <c r="N112" s="1081"/>
      <c r="O112" s="104" t="s">
        <v>945</v>
      </c>
      <c r="P112" s="26" t="s">
        <v>948</v>
      </c>
    </row>
    <row r="113" spans="1:16" ht="48" thickBot="1" x14ac:dyDescent="0.3">
      <c r="A113" s="484">
        <v>13</v>
      </c>
      <c r="B113" s="1419"/>
      <c r="C113" s="108" t="s">
        <v>410</v>
      </c>
      <c r="D113" s="61" t="s">
        <v>224</v>
      </c>
      <c r="E113" s="61">
        <v>4</v>
      </c>
      <c r="F113" s="109"/>
      <c r="G113" s="217">
        <v>10</v>
      </c>
      <c r="H113" s="61" t="s">
        <v>80</v>
      </c>
      <c r="I113" s="599"/>
      <c r="J113" s="61" t="s">
        <v>413</v>
      </c>
      <c r="K113" s="1252"/>
      <c r="L113" s="32"/>
      <c r="M113" s="247" t="s">
        <v>825</v>
      </c>
      <c r="N113" s="1081"/>
      <c r="O113" s="104" t="s">
        <v>945</v>
      </c>
      <c r="P113" s="26" t="s">
        <v>948</v>
      </c>
    </row>
    <row r="114" spans="1:16" s="25" customFormat="1" ht="16.5" thickBot="1" x14ac:dyDescent="0.3">
      <c r="A114" s="898"/>
      <c r="B114" s="154" t="s">
        <v>188</v>
      </c>
      <c r="C114" s="155"/>
      <c r="D114" s="581"/>
      <c r="E114" s="738"/>
      <c r="F114" s="157">
        <f>SUM(F101:F113)</f>
        <v>0</v>
      </c>
      <c r="G114" s="197">
        <f>SUM(G101:G113)</f>
        <v>1345</v>
      </c>
      <c r="H114" s="165"/>
      <c r="I114" s="165"/>
      <c r="J114" s="156"/>
      <c r="K114" s="145"/>
      <c r="L114" s="69"/>
      <c r="M114" s="70"/>
      <c r="N114" s="1082"/>
      <c r="O114" s="104" t="s">
        <v>945</v>
      </c>
      <c r="P114" s="26" t="s">
        <v>948</v>
      </c>
    </row>
    <row r="115" spans="1:16" ht="79.5" thickBot="1" x14ac:dyDescent="0.3">
      <c r="A115" s="899">
        <v>1</v>
      </c>
      <c r="B115" s="1241" t="s">
        <v>208</v>
      </c>
      <c r="C115" s="808" t="s">
        <v>1170</v>
      </c>
      <c r="D115" s="206" t="s">
        <v>224</v>
      </c>
      <c r="E115" s="206">
        <v>2</v>
      </c>
      <c r="F115" s="449"/>
      <c r="G115" s="427">
        <v>700</v>
      </c>
      <c r="H115" s="206" t="s">
        <v>334</v>
      </c>
      <c r="I115" s="206"/>
      <c r="J115" s="206" t="s">
        <v>112</v>
      </c>
      <c r="K115" s="206" t="s">
        <v>514</v>
      </c>
      <c r="L115" s="206"/>
      <c r="M115" s="756" t="s">
        <v>1143</v>
      </c>
      <c r="N115" s="963"/>
      <c r="O115" s="104" t="s">
        <v>945</v>
      </c>
      <c r="P115" s="26" t="s">
        <v>948</v>
      </c>
    </row>
    <row r="116" spans="1:16" s="103" customFormat="1" ht="72.75" customHeight="1" x14ac:dyDescent="0.25">
      <c r="A116" s="347">
        <v>1</v>
      </c>
      <c r="B116" s="1417" t="s">
        <v>135</v>
      </c>
      <c r="C116" s="1030" t="s">
        <v>880</v>
      </c>
      <c r="D116" s="1243"/>
      <c r="E116" s="1243"/>
      <c r="F116" s="807"/>
      <c r="G116" s="1263"/>
      <c r="H116" s="1243" t="s">
        <v>80</v>
      </c>
      <c r="I116" s="1244">
        <v>401.84100000000001</v>
      </c>
      <c r="J116" s="1243" t="s">
        <v>112</v>
      </c>
      <c r="K116" s="1243" t="s">
        <v>514</v>
      </c>
      <c r="L116" s="1243"/>
      <c r="M116" s="621" t="s">
        <v>879</v>
      </c>
      <c r="N116" s="1246" t="s">
        <v>1092</v>
      </c>
      <c r="O116" s="103" t="s">
        <v>945</v>
      </c>
      <c r="P116" s="26" t="s">
        <v>948</v>
      </c>
    </row>
    <row r="117" spans="1:16" s="103" customFormat="1" ht="94.5" x14ac:dyDescent="0.25">
      <c r="A117" s="306">
        <v>2</v>
      </c>
      <c r="B117" s="1417"/>
      <c r="C117" s="105" t="s">
        <v>881</v>
      </c>
      <c r="D117" s="1230"/>
      <c r="E117" s="1230"/>
      <c r="F117" s="215"/>
      <c r="G117" s="1137"/>
      <c r="H117" s="1230" t="s">
        <v>415</v>
      </c>
      <c r="I117" s="1137">
        <v>687.98900000000003</v>
      </c>
      <c r="J117" s="1230" t="s">
        <v>112</v>
      </c>
      <c r="K117" s="1230" t="s">
        <v>517</v>
      </c>
      <c r="L117" s="1230"/>
      <c r="M117" s="247" t="s">
        <v>836</v>
      </c>
      <c r="N117" s="957" t="s">
        <v>1019</v>
      </c>
      <c r="O117" s="103" t="s">
        <v>945</v>
      </c>
      <c r="P117" s="26" t="s">
        <v>948</v>
      </c>
    </row>
    <row r="118" spans="1:16" s="103" customFormat="1" ht="94.5" x14ac:dyDescent="0.25">
      <c r="A118" s="306">
        <v>3</v>
      </c>
      <c r="B118" s="1417"/>
      <c r="C118" s="105" t="s">
        <v>882</v>
      </c>
      <c r="D118" s="1230"/>
      <c r="E118" s="1230"/>
      <c r="F118" s="215"/>
      <c r="G118" s="1137"/>
      <c r="H118" s="1230" t="s">
        <v>80</v>
      </c>
      <c r="I118" s="1137">
        <v>306.47199999999998</v>
      </c>
      <c r="J118" s="1230" t="s">
        <v>111</v>
      </c>
      <c r="K118" s="1230" t="s">
        <v>514</v>
      </c>
      <c r="L118" s="1230"/>
      <c r="M118" s="247" t="s">
        <v>883</v>
      </c>
      <c r="N118" s="957" t="s">
        <v>1093</v>
      </c>
      <c r="O118" s="103" t="s">
        <v>945</v>
      </c>
      <c r="P118" s="26" t="s">
        <v>948</v>
      </c>
    </row>
    <row r="119" spans="1:16" s="103" customFormat="1" ht="126.75" thickBot="1" x14ac:dyDescent="0.3">
      <c r="A119" s="1070">
        <v>4</v>
      </c>
      <c r="B119" s="1417"/>
      <c r="C119" s="1138" t="s">
        <v>884</v>
      </c>
      <c r="D119" s="736"/>
      <c r="E119" s="736"/>
      <c r="F119" s="167"/>
      <c r="G119" s="1264"/>
      <c r="H119" s="736" t="s">
        <v>80</v>
      </c>
      <c r="I119" s="1247">
        <v>942.87800000000004</v>
      </c>
      <c r="J119" s="736" t="s">
        <v>111</v>
      </c>
      <c r="K119" s="736" t="s">
        <v>514</v>
      </c>
      <c r="L119" s="736"/>
      <c r="M119" s="119" t="s">
        <v>818</v>
      </c>
      <c r="N119" s="1249" t="s">
        <v>819</v>
      </c>
      <c r="O119" s="103" t="s">
        <v>945</v>
      </c>
      <c r="P119" s="26" t="s">
        <v>948</v>
      </c>
    </row>
    <row r="120" spans="1:16" s="25" customFormat="1" ht="16.5" thickBot="1" x14ac:dyDescent="0.3">
      <c r="A120" s="901"/>
      <c r="B120" s="122" t="s">
        <v>188</v>
      </c>
      <c r="C120" s="123"/>
      <c r="D120" s="124" t="s">
        <v>223</v>
      </c>
      <c r="E120" s="625"/>
      <c r="F120" s="125">
        <f>SUM(F115:F119)</f>
        <v>0</v>
      </c>
      <c r="G120" s="126">
        <f>SUM(G115:G119)</f>
        <v>700</v>
      </c>
      <c r="H120" s="626"/>
      <c r="I120" s="126"/>
      <c r="J120" s="1034"/>
      <c r="K120" s="128"/>
      <c r="L120" s="627"/>
      <c r="M120" s="129"/>
      <c r="N120" s="965"/>
      <c r="O120" s="104" t="s">
        <v>945</v>
      </c>
      <c r="P120" s="26" t="s">
        <v>948</v>
      </c>
    </row>
    <row r="121" spans="1:16" ht="79.5" thickBot="1" x14ac:dyDescent="0.3">
      <c r="A121" s="890">
        <v>1</v>
      </c>
      <c r="B121" s="246" t="s">
        <v>43</v>
      </c>
      <c r="C121" s="105" t="s">
        <v>416</v>
      </c>
      <c r="D121" s="1230" t="s">
        <v>224</v>
      </c>
      <c r="E121" s="1230">
        <v>1</v>
      </c>
      <c r="F121" s="215"/>
      <c r="G121" s="216">
        <v>50</v>
      </c>
      <c r="H121" s="1230" t="s">
        <v>80</v>
      </c>
      <c r="I121" s="1230"/>
      <c r="J121" s="1230" t="s">
        <v>115</v>
      </c>
      <c r="K121" s="1230" t="s">
        <v>517</v>
      </c>
      <c r="L121" s="1242"/>
      <c r="M121" s="247" t="s">
        <v>825</v>
      </c>
      <c r="N121" s="958"/>
      <c r="O121" s="104" t="s">
        <v>945</v>
      </c>
      <c r="P121" s="26" t="s">
        <v>948</v>
      </c>
    </row>
    <row r="122" spans="1:16" s="25" customFormat="1" ht="16.5" thickBot="1" x14ac:dyDescent="0.3">
      <c r="A122" s="902"/>
      <c r="B122" s="154" t="s">
        <v>188</v>
      </c>
      <c r="C122" s="163"/>
      <c r="D122" s="156"/>
      <c r="E122" s="764"/>
      <c r="F122" s="765">
        <f>SUM(F121:F121)</f>
        <v>0</v>
      </c>
      <c r="G122" s="158">
        <f>SUM(G121:G121)</f>
        <v>50</v>
      </c>
      <c r="H122" s="165"/>
      <c r="I122" s="165"/>
      <c r="J122" s="1050"/>
      <c r="K122" s="155"/>
      <c r="L122" s="145"/>
      <c r="M122" s="70"/>
      <c r="N122" s="1082"/>
      <c r="O122" s="104" t="s">
        <v>945</v>
      </c>
      <c r="P122" s="26" t="s">
        <v>948</v>
      </c>
    </row>
    <row r="123" spans="1:16" ht="48" thickBot="1" x14ac:dyDescent="0.3">
      <c r="A123" s="899">
        <v>1</v>
      </c>
      <c r="B123" s="204" t="s">
        <v>423</v>
      </c>
      <c r="C123" s="205" t="s">
        <v>424</v>
      </c>
      <c r="D123" s="206" t="s">
        <v>224</v>
      </c>
      <c r="E123" s="206">
        <v>1</v>
      </c>
      <c r="F123" s="449">
        <v>57</v>
      </c>
      <c r="G123" s="427">
        <v>57</v>
      </c>
      <c r="H123" s="206" t="s">
        <v>3</v>
      </c>
      <c r="I123" s="205"/>
      <c r="J123" s="206" t="s">
        <v>421</v>
      </c>
      <c r="K123" s="206" t="s">
        <v>514</v>
      </c>
      <c r="L123" s="206"/>
      <c r="M123" s="845" t="s">
        <v>1129</v>
      </c>
      <c r="N123" s="963"/>
      <c r="O123" s="104" t="s">
        <v>945</v>
      </c>
      <c r="P123" s="26" t="s">
        <v>948</v>
      </c>
    </row>
    <row r="124" spans="1:16" s="103" customFormat="1" ht="31.5" x14ac:dyDescent="0.25">
      <c r="A124" s="347">
        <v>1</v>
      </c>
      <c r="B124" s="1417" t="s">
        <v>212</v>
      </c>
      <c r="C124" s="152" t="s">
        <v>425</v>
      </c>
      <c r="D124" s="1243" t="s">
        <v>426</v>
      </c>
      <c r="E124" s="1243">
        <v>500</v>
      </c>
      <c r="F124" s="807">
        <v>65</v>
      </c>
      <c r="G124" s="1263"/>
      <c r="H124" s="1243" t="s">
        <v>3</v>
      </c>
      <c r="I124" s="1244">
        <v>433.173</v>
      </c>
      <c r="J124" s="1243" t="s">
        <v>420</v>
      </c>
      <c r="K124" s="1243" t="s">
        <v>517</v>
      </c>
      <c r="L124" s="1243"/>
      <c r="M124" s="621" t="s">
        <v>1112</v>
      </c>
      <c r="N124" s="1246" t="s">
        <v>1141</v>
      </c>
      <c r="O124" s="103" t="s">
        <v>945</v>
      </c>
      <c r="P124" s="26" t="s">
        <v>948</v>
      </c>
    </row>
    <row r="125" spans="1:16" s="103" customFormat="1" ht="31.5" x14ac:dyDescent="0.25">
      <c r="A125" s="306">
        <v>2</v>
      </c>
      <c r="B125" s="1417"/>
      <c r="C125" s="1242" t="s">
        <v>885</v>
      </c>
      <c r="D125" s="1139" t="s">
        <v>426</v>
      </c>
      <c r="E125" s="1139">
        <v>236</v>
      </c>
      <c r="F125" s="1230">
        <v>200</v>
      </c>
      <c r="G125" s="1137"/>
      <c r="H125" s="1242" t="s">
        <v>415</v>
      </c>
      <c r="I125" s="1137">
        <v>410.577</v>
      </c>
      <c r="J125" s="1230" t="s">
        <v>421</v>
      </c>
      <c r="K125" s="201" t="s">
        <v>514</v>
      </c>
      <c r="L125" s="201"/>
      <c r="M125" s="247" t="s">
        <v>831</v>
      </c>
      <c r="N125" s="957" t="s">
        <v>862</v>
      </c>
      <c r="O125" s="103" t="s">
        <v>945</v>
      </c>
      <c r="P125" s="26" t="s">
        <v>948</v>
      </c>
    </row>
    <row r="126" spans="1:16" s="739" customFormat="1" ht="48" thickBot="1" x14ac:dyDescent="0.3">
      <c r="A126" s="1070">
        <v>3</v>
      </c>
      <c r="B126" s="1417"/>
      <c r="C126" s="160" t="s">
        <v>886</v>
      </c>
      <c r="D126" s="736" t="s">
        <v>426</v>
      </c>
      <c r="E126" s="736">
        <v>35</v>
      </c>
      <c r="F126" s="167">
        <v>105</v>
      </c>
      <c r="G126" s="1264"/>
      <c r="H126" s="736" t="s">
        <v>3</v>
      </c>
      <c r="I126" s="1247">
        <v>118.54300000000001</v>
      </c>
      <c r="J126" s="736" t="s">
        <v>427</v>
      </c>
      <c r="K126" s="736" t="s">
        <v>517</v>
      </c>
      <c r="L126" s="736"/>
      <c r="M126" s="733" t="s">
        <v>774</v>
      </c>
      <c r="N126" s="1249" t="s">
        <v>816</v>
      </c>
      <c r="O126" s="103" t="s">
        <v>945</v>
      </c>
      <c r="P126" s="26" t="s">
        <v>948</v>
      </c>
    </row>
    <row r="127" spans="1:16" s="25" customFormat="1" ht="16.5" thickBot="1" x14ac:dyDescent="0.3">
      <c r="A127" s="887"/>
      <c r="B127" s="33" t="s">
        <v>62</v>
      </c>
      <c r="C127" s="34"/>
      <c r="D127" s="133"/>
      <c r="E127" s="133"/>
      <c r="F127" s="111">
        <f>SUM(F123:F126)</f>
        <v>427</v>
      </c>
      <c r="G127" s="140">
        <f>SUM(G123:G126)</f>
        <v>57</v>
      </c>
      <c r="H127" s="140"/>
      <c r="I127" s="140"/>
      <c r="J127" s="133"/>
      <c r="K127" s="34"/>
      <c r="L127" s="620"/>
      <c r="M127" s="40"/>
      <c r="N127" s="955"/>
      <c r="O127" s="104" t="s">
        <v>945</v>
      </c>
      <c r="P127" s="26" t="s">
        <v>948</v>
      </c>
    </row>
    <row r="128" spans="1:16" ht="47.25" x14ac:dyDescent="0.25">
      <c r="A128" s="1037">
        <v>1</v>
      </c>
      <c r="B128" s="1219" t="s">
        <v>433</v>
      </c>
      <c r="C128" s="152" t="s">
        <v>428</v>
      </c>
      <c r="D128" s="1243" t="s">
        <v>224</v>
      </c>
      <c r="E128" s="1243">
        <v>2</v>
      </c>
      <c r="F128" s="807">
        <v>240</v>
      </c>
      <c r="G128" s="1256">
        <v>240</v>
      </c>
      <c r="H128" s="1243" t="s">
        <v>80</v>
      </c>
      <c r="I128" s="1243"/>
      <c r="J128" s="1243" t="s">
        <v>420</v>
      </c>
      <c r="K128" s="152"/>
      <c r="L128" s="1243" t="s">
        <v>514</v>
      </c>
      <c r="M128" s="799" t="s">
        <v>1130</v>
      </c>
      <c r="N128" s="960"/>
      <c r="O128" s="104" t="s">
        <v>945</v>
      </c>
      <c r="P128" s="26" t="s">
        <v>948</v>
      </c>
    </row>
    <row r="129" spans="1:16" s="103" customFormat="1" ht="63" x14ac:dyDescent="0.25">
      <c r="A129" s="306">
        <v>1</v>
      </c>
      <c r="B129" s="1457" t="s">
        <v>184</v>
      </c>
      <c r="C129" s="147" t="s">
        <v>887</v>
      </c>
      <c r="D129" s="1230" t="s">
        <v>426</v>
      </c>
      <c r="E129" s="1230">
        <v>96</v>
      </c>
      <c r="F129" s="215">
        <v>460</v>
      </c>
      <c r="G129" s="1137"/>
      <c r="H129" s="1230" t="s">
        <v>80</v>
      </c>
      <c r="I129" s="1137">
        <v>36.268000000000001</v>
      </c>
      <c r="J129" s="1230" t="s">
        <v>420</v>
      </c>
      <c r="K129" s="147"/>
      <c r="L129" s="1230" t="s">
        <v>517</v>
      </c>
      <c r="M129" s="247" t="s">
        <v>813</v>
      </c>
      <c r="N129" s="957" t="s">
        <v>814</v>
      </c>
      <c r="O129" s="103" t="s">
        <v>945</v>
      </c>
      <c r="P129" s="26" t="s">
        <v>948</v>
      </c>
    </row>
    <row r="130" spans="1:16" s="103" customFormat="1" ht="95.25" thickBot="1" x14ac:dyDescent="0.3">
      <c r="A130" s="1070">
        <v>2</v>
      </c>
      <c r="B130" s="1417"/>
      <c r="C130" s="160" t="s">
        <v>888</v>
      </c>
      <c r="D130" s="736" t="s">
        <v>426</v>
      </c>
      <c r="E130" s="736">
        <v>164</v>
      </c>
      <c r="F130" s="167">
        <v>360</v>
      </c>
      <c r="G130" s="1264"/>
      <c r="H130" s="736" t="s">
        <v>415</v>
      </c>
      <c r="I130" s="1247">
        <v>377.57100000000003</v>
      </c>
      <c r="J130" s="736" t="s">
        <v>420</v>
      </c>
      <c r="K130" s="1247"/>
      <c r="L130" s="736" t="s">
        <v>517</v>
      </c>
      <c r="M130" s="733" t="s">
        <v>775</v>
      </c>
      <c r="N130" s="1249" t="s">
        <v>817</v>
      </c>
      <c r="O130" s="103" t="s">
        <v>945</v>
      </c>
      <c r="P130" s="26" t="s">
        <v>948</v>
      </c>
    </row>
    <row r="131" spans="1:16" s="25" customFormat="1" ht="16.5" thickBot="1" x14ac:dyDescent="0.3">
      <c r="A131" s="887"/>
      <c r="B131" s="33" t="s">
        <v>64</v>
      </c>
      <c r="C131" s="34"/>
      <c r="D131" s="625"/>
      <c r="E131" s="1034"/>
      <c r="F131" s="1035">
        <f>SUM(F128:F130)</f>
        <v>1060</v>
      </c>
      <c r="G131" s="1036">
        <f>SUM(G128:G130)</f>
        <v>240</v>
      </c>
      <c r="H131" s="626"/>
      <c r="I131" s="626"/>
      <c r="J131" s="133"/>
      <c r="K131" s="34"/>
      <c r="L131" s="620"/>
      <c r="M131" s="40"/>
      <c r="N131" s="955"/>
      <c r="O131" s="104" t="s">
        <v>945</v>
      </c>
      <c r="P131" s="26" t="s">
        <v>948</v>
      </c>
    </row>
    <row r="132" spans="1:16" ht="31.5" x14ac:dyDescent="0.25">
      <c r="A132" s="319">
        <v>1</v>
      </c>
      <c r="B132" s="1418" t="s">
        <v>434</v>
      </c>
      <c r="C132" s="793" t="s">
        <v>430</v>
      </c>
      <c r="D132" s="1229" t="s">
        <v>224</v>
      </c>
      <c r="E132" s="1229">
        <v>1</v>
      </c>
      <c r="F132" s="212">
        <v>115</v>
      </c>
      <c r="G132" s="213">
        <v>115</v>
      </c>
      <c r="H132" s="1229" t="s">
        <v>80</v>
      </c>
      <c r="I132" s="159"/>
      <c r="J132" s="1229" t="s">
        <v>419</v>
      </c>
      <c r="K132" s="1229" t="s">
        <v>514</v>
      </c>
      <c r="L132" s="1229"/>
      <c r="M132" s="798" t="s">
        <v>1131</v>
      </c>
      <c r="N132" s="956"/>
      <c r="O132" s="104" t="s">
        <v>945</v>
      </c>
      <c r="P132" s="26" t="s">
        <v>948</v>
      </c>
    </row>
    <row r="133" spans="1:16" ht="31.5" x14ac:dyDescent="0.25">
      <c r="A133" s="484">
        <v>2</v>
      </c>
      <c r="B133" s="1417"/>
      <c r="C133" s="105" t="s">
        <v>431</v>
      </c>
      <c r="D133" s="1230" t="s">
        <v>224</v>
      </c>
      <c r="E133" s="1230">
        <v>2</v>
      </c>
      <c r="F133" s="215">
        <v>90</v>
      </c>
      <c r="G133" s="216">
        <v>90</v>
      </c>
      <c r="H133" s="1230" t="s">
        <v>80</v>
      </c>
      <c r="I133" s="147"/>
      <c r="J133" s="1230" t="s">
        <v>419</v>
      </c>
      <c r="K133" s="1230" t="s">
        <v>514</v>
      </c>
      <c r="L133" s="1230"/>
      <c r="M133" s="23" t="s">
        <v>1132</v>
      </c>
      <c r="N133" s="958"/>
      <c r="O133" s="104" t="s">
        <v>945</v>
      </c>
      <c r="P133" s="26" t="s">
        <v>948</v>
      </c>
    </row>
    <row r="134" spans="1:16" ht="32.25" thickBot="1" x14ac:dyDescent="0.3">
      <c r="A134" s="321">
        <v>3</v>
      </c>
      <c r="B134" s="1419"/>
      <c r="C134" s="108" t="s">
        <v>432</v>
      </c>
      <c r="D134" s="599" t="s">
        <v>224</v>
      </c>
      <c r="E134" s="599">
        <v>2</v>
      </c>
      <c r="F134" s="166">
        <v>114</v>
      </c>
      <c r="G134" s="217">
        <v>114</v>
      </c>
      <c r="H134" s="599" t="s">
        <v>80</v>
      </c>
      <c r="I134" s="148"/>
      <c r="J134" s="599" t="s">
        <v>427</v>
      </c>
      <c r="K134" s="599" t="s">
        <v>514</v>
      </c>
      <c r="L134" s="599"/>
      <c r="M134" s="800" t="s">
        <v>1133</v>
      </c>
      <c r="N134" s="959"/>
      <c r="O134" s="104" t="s">
        <v>945</v>
      </c>
      <c r="P134" s="26" t="s">
        <v>948</v>
      </c>
    </row>
    <row r="135" spans="1:16" s="103" customFormat="1" ht="78.75" x14ac:dyDescent="0.25">
      <c r="A135" s="347">
        <v>1</v>
      </c>
      <c r="B135" s="1417" t="s">
        <v>73</v>
      </c>
      <c r="C135" s="152" t="s">
        <v>889</v>
      </c>
      <c r="D135" s="1243" t="s">
        <v>426</v>
      </c>
      <c r="E135" s="1140">
        <v>240</v>
      </c>
      <c r="F135" s="807">
        <v>390</v>
      </c>
      <c r="G135" s="1263"/>
      <c r="H135" s="1243" t="s">
        <v>80</v>
      </c>
      <c r="I135" s="1244">
        <v>374.68900000000002</v>
      </c>
      <c r="J135" s="1243" t="s">
        <v>421</v>
      </c>
      <c r="K135" s="1243" t="s">
        <v>517</v>
      </c>
      <c r="L135" s="1243"/>
      <c r="M135" s="43" t="s">
        <v>752</v>
      </c>
      <c r="N135" s="1246" t="s">
        <v>809</v>
      </c>
      <c r="O135" s="103" t="s">
        <v>945</v>
      </c>
      <c r="P135" s="26" t="s">
        <v>948</v>
      </c>
    </row>
    <row r="136" spans="1:16" s="103" customFormat="1" ht="47.25" x14ac:dyDescent="0.25">
      <c r="A136" s="306">
        <v>2</v>
      </c>
      <c r="B136" s="1417"/>
      <c r="C136" s="147" t="s">
        <v>890</v>
      </c>
      <c r="D136" s="1230" t="s">
        <v>426</v>
      </c>
      <c r="E136" s="1230">
        <v>65</v>
      </c>
      <c r="F136" s="215">
        <v>20</v>
      </c>
      <c r="G136" s="1137">
        <v>3.4079999999999999</v>
      </c>
      <c r="H136" s="1230" t="s">
        <v>80</v>
      </c>
      <c r="I136" s="147"/>
      <c r="J136" s="1230" t="s">
        <v>420</v>
      </c>
      <c r="K136" s="1230" t="s">
        <v>514</v>
      </c>
      <c r="L136" s="1230"/>
      <c r="M136" s="247" t="s">
        <v>760</v>
      </c>
      <c r="N136" s="957" t="s">
        <v>808</v>
      </c>
      <c r="O136" s="103" t="s">
        <v>945</v>
      </c>
      <c r="P136" s="26" t="s">
        <v>948</v>
      </c>
    </row>
    <row r="137" spans="1:16" s="103" customFormat="1" ht="31.5" x14ac:dyDescent="0.25">
      <c r="A137" s="306">
        <v>3</v>
      </c>
      <c r="B137" s="1417"/>
      <c r="C137" s="147" t="s">
        <v>891</v>
      </c>
      <c r="D137" s="1230" t="s">
        <v>426</v>
      </c>
      <c r="E137" s="1230">
        <v>40</v>
      </c>
      <c r="F137" s="215">
        <v>10</v>
      </c>
      <c r="G137" s="216">
        <v>10</v>
      </c>
      <c r="H137" s="1230" t="s">
        <v>80</v>
      </c>
      <c r="I137" s="147"/>
      <c r="J137" s="1230" t="s">
        <v>418</v>
      </c>
      <c r="K137" s="1230" t="s">
        <v>517</v>
      </c>
      <c r="L137" s="1230"/>
      <c r="M137" s="247" t="s">
        <v>892</v>
      </c>
      <c r="N137" s="957"/>
      <c r="O137" s="103" t="s">
        <v>945</v>
      </c>
      <c r="P137" s="26" t="s">
        <v>948</v>
      </c>
    </row>
    <row r="138" spans="1:16" s="103" customFormat="1" ht="142.5" thickBot="1" x14ac:dyDescent="0.3">
      <c r="A138" s="1070">
        <v>4</v>
      </c>
      <c r="B138" s="1417"/>
      <c r="C138" s="160" t="s">
        <v>893</v>
      </c>
      <c r="D138" s="1141" t="s">
        <v>426</v>
      </c>
      <c r="E138" s="1141">
        <v>413</v>
      </c>
      <c r="F138" s="167">
        <v>850</v>
      </c>
      <c r="G138" s="1264"/>
      <c r="H138" s="736" t="s">
        <v>80</v>
      </c>
      <c r="I138" s="1247">
        <v>1433.7180000000001</v>
      </c>
      <c r="J138" s="736" t="s">
        <v>419</v>
      </c>
      <c r="K138" s="736" t="s">
        <v>514</v>
      </c>
      <c r="L138" s="736"/>
      <c r="M138" s="733" t="s">
        <v>894</v>
      </c>
      <c r="N138" s="1249" t="s">
        <v>1094</v>
      </c>
      <c r="O138" s="103" t="s">
        <v>945</v>
      </c>
      <c r="P138" s="26" t="s">
        <v>948</v>
      </c>
    </row>
    <row r="139" spans="1:16" s="25" customFormat="1" ht="16.5" thickBot="1" x14ac:dyDescent="0.3">
      <c r="A139" s="887"/>
      <c r="B139" s="33" t="s">
        <v>65</v>
      </c>
      <c r="C139" s="34"/>
      <c r="D139" s="133"/>
      <c r="E139" s="133"/>
      <c r="F139" s="37">
        <f>SUM(F132:F138)</f>
        <v>1589</v>
      </c>
      <c r="G139" s="140">
        <f>SUM(G132:G138)</f>
        <v>332.40800000000002</v>
      </c>
      <c r="H139" s="140"/>
      <c r="I139" s="140"/>
      <c r="J139" s="133"/>
      <c r="K139" s="34"/>
      <c r="L139" s="620"/>
      <c r="M139" s="40"/>
      <c r="N139" s="955"/>
      <c r="O139" s="104" t="s">
        <v>945</v>
      </c>
      <c r="P139" s="26" t="s">
        <v>948</v>
      </c>
    </row>
    <row r="140" spans="1:16" ht="31.5" x14ac:dyDescent="0.25">
      <c r="A140" s="921">
        <v>1</v>
      </c>
      <c r="B140" s="1219" t="s">
        <v>435</v>
      </c>
      <c r="C140" s="1026" t="s">
        <v>436</v>
      </c>
      <c r="D140" s="131" t="s">
        <v>224</v>
      </c>
      <c r="E140" s="131">
        <v>2</v>
      </c>
      <c r="F140" s="832">
        <v>280</v>
      </c>
      <c r="G140" s="1260">
        <v>280</v>
      </c>
      <c r="H140" s="131" t="s">
        <v>80</v>
      </c>
      <c r="I140" s="131"/>
      <c r="J140" s="131" t="s">
        <v>427</v>
      </c>
      <c r="K140" s="131" t="s">
        <v>514</v>
      </c>
      <c r="L140" s="130"/>
      <c r="M140" s="1033" t="s">
        <v>1134</v>
      </c>
      <c r="N140" s="1001"/>
      <c r="O140" s="104" t="s">
        <v>945</v>
      </c>
      <c r="P140" s="26" t="s">
        <v>948</v>
      </c>
    </row>
    <row r="141" spans="1:16" s="103" customFormat="1" ht="78.75" x14ac:dyDescent="0.25">
      <c r="A141" s="306">
        <v>1</v>
      </c>
      <c r="B141" s="1456" t="s">
        <v>90</v>
      </c>
      <c r="C141" s="147" t="s">
        <v>896</v>
      </c>
      <c r="D141" s="1230" t="s">
        <v>426</v>
      </c>
      <c r="E141" s="1230">
        <v>280</v>
      </c>
      <c r="F141" s="215">
        <v>500</v>
      </c>
      <c r="G141" s="1137">
        <v>344.79500000000002</v>
      </c>
      <c r="H141" s="1230" t="s">
        <v>415</v>
      </c>
      <c r="I141" s="1230"/>
      <c r="J141" s="1230" t="s">
        <v>427</v>
      </c>
      <c r="K141" s="1230" t="s">
        <v>514</v>
      </c>
      <c r="L141" s="1242"/>
      <c r="M141" s="247" t="s">
        <v>895</v>
      </c>
      <c r="N141" s="957" t="s">
        <v>1095</v>
      </c>
      <c r="O141" s="103" t="s">
        <v>945</v>
      </c>
      <c r="P141" s="26" t="s">
        <v>948</v>
      </c>
    </row>
    <row r="142" spans="1:16" s="103" customFormat="1" ht="47.25" x14ac:dyDescent="0.25">
      <c r="A142" s="306">
        <v>2</v>
      </c>
      <c r="B142" s="1456"/>
      <c r="C142" s="147" t="s">
        <v>1164</v>
      </c>
      <c r="D142" s="1230"/>
      <c r="E142" s="1230"/>
      <c r="F142" s="215"/>
      <c r="G142" s="216"/>
      <c r="H142" s="1230" t="s">
        <v>80</v>
      </c>
      <c r="I142" s="1142">
        <v>291.02199999999999</v>
      </c>
      <c r="J142" s="1230"/>
      <c r="K142" s="1230" t="s">
        <v>1168</v>
      </c>
      <c r="L142" s="1242"/>
      <c r="M142" s="247" t="s">
        <v>1165</v>
      </c>
      <c r="N142" s="957" t="s">
        <v>1173</v>
      </c>
      <c r="O142" s="103" t="s">
        <v>945</v>
      </c>
      <c r="P142" s="26" t="s">
        <v>948</v>
      </c>
    </row>
    <row r="143" spans="1:16" s="103" customFormat="1" ht="32.25" thickBot="1" x14ac:dyDescent="0.3">
      <c r="A143" s="1070">
        <v>3</v>
      </c>
      <c r="B143" s="1457"/>
      <c r="C143" s="1026" t="s">
        <v>1166</v>
      </c>
      <c r="D143" s="131"/>
      <c r="E143" s="131"/>
      <c r="F143" s="832"/>
      <c r="G143" s="1260"/>
      <c r="H143" s="131" t="s">
        <v>80</v>
      </c>
      <c r="I143" s="1143">
        <v>199.87799999999999</v>
      </c>
      <c r="J143" s="131"/>
      <c r="K143" s="736" t="s">
        <v>1168</v>
      </c>
      <c r="L143" s="774"/>
      <c r="M143" s="733" t="s">
        <v>1167</v>
      </c>
      <c r="N143" s="1249" t="s">
        <v>1174</v>
      </c>
      <c r="O143" s="103" t="s">
        <v>945</v>
      </c>
      <c r="P143" s="26" t="s">
        <v>948</v>
      </c>
    </row>
    <row r="144" spans="1:16" s="25" customFormat="1" ht="16.5" thickBot="1" x14ac:dyDescent="0.3">
      <c r="A144" s="887"/>
      <c r="B144" s="33" t="s">
        <v>66</v>
      </c>
      <c r="C144" s="57"/>
      <c r="D144" s="35" t="s">
        <v>223</v>
      </c>
      <c r="E144" s="58"/>
      <c r="F144" s="37">
        <f>SUM(F140:F141)</f>
        <v>780</v>
      </c>
      <c r="G144" s="38">
        <f>SUM(G140:G141)</f>
        <v>624.79500000000007</v>
      </c>
      <c r="H144" s="140"/>
      <c r="I144" s="140"/>
      <c r="J144" s="133"/>
      <c r="K144" s="34"/>
      <c r="L144" s="620"/>
      <c r="M144" s="40"/>
      <c r="N144" s="955"/>
      <c r="O144" s="104" t="s">
        <v>945</v>
      </c>
      <c r="P144" s="26" t="s">
        <v>948</v>
      </c>
    </row>
    <row r="145" spans="1:16" ht="63" x14ac:dyDescent="0.25">
      <c r="A145" s="891">
        <v>1</v>
      </c>
      <c r="B145" s="1417" t="s">
        <v>437</v>
      </c>
      <c r="C145" s="1030" t="s">
        <v>438</v>
      </c>
      <c r="D145" s="1243" t="s">
        <v>224</v>
      </c>
      <c r="E145" s="1243">
        <v>3</v>
      </c>
      <c r="F145" s="807">
        <v>180</v>
      </c>
      <c r="G145" s="1256">
        <v>180</v>
      </c>
      <c r="H145" s="1243" t="s">
        <v>80</v>
      </c>
      <c r="I145" s="152"/>
      <c r="J145" s="1243" t="s">
        <v>421</v>
      </c>
      <c r="K145" s="1243" t="s">
        <v>514</v>
      </c>
      <c r="L145" s="1243"/>
      <c r="M145" s="799" t="s">
        <v>1135</v>
      </c>
      <c r="N145" s="960"/>
      <c r="O145" s="104" t="s">
        <v>945</v>
      </c>
      <c r="P145" s="26" t="s">
        <v>948</v>
      </c>
    </row>
    <row r="146" spans="1:16" ht="32.25" thickBot="1" x14ac:dyDescent="0.3">
      <c r="A146" s="486">
        <v>2</v>
      </c>
      <c r="B146" s="1419"/>
      <c r="C146" s="148" t="s">
        <v>439</v>
      </c>
      <c r="D146" s="599" t="s">
        <v>224</v>
      </c>
      <c r="E146" s="599">
        <v>4</v>
      </c>
      <c r="F146" s="166"/>
      <c r="G146" s="217">
        <v>100</v>
      </c>
      <c r="H146" s="599" t="s">
        <v>518</v>
      </c>
      <c r="I146" s="148"/>
      <c r="J146" s="599"/>
      <c r="K146" s="599" t="s">
        <v>514</v>
      </c>
      <c r="L146" s="599"/>
      <c r="M146" s="800" t="s">
        <v>825</v>
      </c>
      <c r="N146" s="959"/>
      <c r="O146" s="104" t="s">
        <v>945</v>
      </c>
      <c r="P146" s="26" t="s">
        <v>948</v>
      </c>
    </row>
    <row r="147" spans="1:16" s="103" customFormat="1" ht="94.5" x14ac:dyDescent="0.25">
      <c r="A147" s="306">
        <v>1</v>
      </c>
      <c r="B147" s="1418" t="s">
        <v>180</v>
      </c>
      <c r="C147" s="105" t="s">
        <v>897</v>
      </c>
      <c r="D147" s="1230" t="s">
        <v>426</v>
      </c>
      <c r="E147" s="1230">
        <v>204</v>
      </c>
      <c r="F147" s="215">
        <v>600</v>
      </c>
      <c r="G147" s="1137"/>
      <c r="H147" s="1230" t="s">
        <v>80</v>
      </c>
      <c r="I147" s="1137">
        <v>421.40300000000002</v>
      </c>
      <c r="J147" s="1230" t="s">
        <v>419</v>
      </c>
      <c r="K147" s="1230" t="s">
        <v>517</v>
      </c>
      <c r="L147" s="1230"/>
      <c r="M147" s="247" t="s">
        <v>898</v>
      </c>
      <c r="N147" s="957" t="s">
        <v>1150</v>
      </c>
      <c r="O147" s="103" t="s">
        <v>945</v>
      </c>
      <c r="P147" s="26" t="s">
        <v>948</v>
      </c>
    </row>
    <row r="148" spans="1:16" s="103" customFormat="1" ht="95.25" thickBot="1" x14ac:dyDescent="0.3">
      <c r="A148" s="306">
        <v>2</v>
      </c>
      <c r="B148" s="1419"/>
      <c r="C148" s="105" t="s">
        <v>899</v>
      </c>
      <c r="D148" s="1230" t="s">
        <v>426</v>
      </c>
      <c r="E148" s="1230">
        <v>280</v>
      </c>
      <c r="F148" s="215">
        <v>700</v>
      </c>
      <c r="G148" s="1137"/>
      <c r="H148" s="1230" t="s">
        <v>518</v>
      </c>
      <c r="I148" s="1137">
        <v>528.71400000000006</v>
      </c>
      <c r="J148" s="1230" t="s">
        <v>427</v>
      </c>
      <c r="K148" s="1230" t="s">
        <v>514</v>
      </c>
      <c r="L148" s="1230"/>
      <c r="M148" s="247" t="s">
        <v>828</v>
      </c>
      <c r="N148" s="957" t="s">
        <v>829</v>
      </c>
      <c r="O148" s="103" t="s">
        <v>945</v>
      </c>
      <c r="P148" s="26" t="s">
        <v>948</v>
      </c>
    </row>
    <row r="149" spans="1:16" s="25" customFormat="1" ht="16.5" thickBot="1" x14ac:dyDescent="0.3">
      <c r="A149" s="898"/>
      <c r="B149" s="154" t="s">
        <v>67</v>
      </c>
      <c r="C149" s="155"/>
      <c r="D149" s="156" t="s">
        <v>223</v>
      </c>
      <c r="E149" s="164">
        <v>600</v>
      </c>
      <c r="F149" s="196">
        <f>SUM(F145:F148)</f>
        <v>1480</v>
      </c>
      <c r="G149" s="197">
        <f>SUM(G145:G148)</f>
        <v>280</v>
      </c>
      <c r="H149" s="158"/>
      <c r="I149" s="158"/>
      <c r="J149" s="156"/>
      <c r="K149" s="155"/>
      <c r="L149" s="145"/>
      <c r="M149" s="70"/>
      <c r="N149" s="1082"/>
      <c r="O149" s="104" t="s">
        <v>945</v>
      </c>
      <c r="P149" s="26" t="s">
        <v>948</v>
      </c>
    </row>
    <row r="150" spans="1:16" ht="31.5" x14ac:dyDescent="0.25">
      <c r="A150" s="903">
        <v>1</v>
      </c>
      <c r="B150" s="1418" t="s">
        <v>440</v>
      </c>
      <c r="C150" s="793" t="s">
        <v>441</v>
      </c>
      <c r="D150" s="1229" t="s">
        <v>224</v>
      </c>
      <c r="E150" s="1229">
        <v>1</v>
      </c>
      <c r="F150" s="212">
        <v>106</v>
      </c>
      <c r="G150" s="213">
        <v>106</v>
      </c>
      <c r="H150" s="1229" t="s">
        <v>80</v>
      </c>
      <c r="I150" s="1230"/>
      <c r="J150" s="1229" t="s">
        <v>429</v>
      </c>
      <c r="K150" s="1230" t="s">
        <v>517</v>
      </c>
      <c r="L150" s="113"/>
      <c r="M150" s="798" t="s">
        <v>1136</v>
      </c>
      <c r="N150" s="956"/>
      <c r="O150" s="104" t="s">
        <v>945</v>
      </c>
      <c r="P150" s="26" t="s">
        <v>948</v>
      </c>
    </row>
    <row r="151" spans="1:16" ht="47.25" x14ac:dyDescent="0.25">
      <c r="A151" s="890">
        <v>2</v>
      </c>
      <c r="B151" s="1417"/>
      <c r="C151" s="105" t="s">
        <v>442</v>
      </c>
      <c r="D151" s="1230" t="s">
        <v>224</v>
      </c>
      <c r="E151" s="1230">
        <v>2</v>
      </c>
      <c r="F151" s="215">
        <v>90</v>
      </c>
      <c r="G151" s="216">
        <v>90</v>
      </c>
      <c r="H151" s="1230" t="s">
        <v>80</v>
      </c>
      <c r="I151" s="1230"/>
      <c r="J151" s="1230" t="s">
        <v>429</v>
      </c>
      <c r="K151" s="1230" t="s">
        <v>514</v>
      </c>
      <c r="L151" s="1242"/>
      <c r="M151" s="23" t="s">
        <v>1137</v>
      </c>
      <c r="N151" s="958"/>
      <c r="O151" s="104" t="s">
        <v>945</v>
      </c>
      <c r="P151" s="26" t="s">
        <v>948</v>
      </c>
    </row>
    <row r="152" spans="1:16" ht="37.5" customHeight="1" thickBot="1" x14ac:dyDescent="0.3">
      <c r="A152" s="890">
        <v>3</v>
      </c>
      <c r="B152" s="1417"/>
      <c r="C152" s="105" t="s">
        <v>443</v>
      </c>
      <c r="D152" s="1230" t="s">
        <v>224</v>
      </c>
      <c r="E152" s="1230">
        <v>1</v>
      </c>
      <c r="F152" s="215">
        <v>100</v>
      </c>
      <c r="G152" s="216">
        <v>100</v>
      </c>
      <c r="H152" s="1230" t="s">
        <v>80</v>
      </c>
      <c r="I152" s="1230"/>
      <c r="J152" s="1230" t="s">
        <v>421</v>
      </c>
      <c r="K152" s="1230" t="s">
        <v>514</v>
      </c>
      <c r="L152" s="1242"/>
      <c r="M152" s="23" t="s">
        <v>1138</v>
      </c>
      <c r="N152" s="958"/>
      <c r="O152" s="104" t="s">
        <v>945</v>
      </c>
      <c r="P152" s="26" t="s">
        <v>948</v>
      </c>
    </row>
    <row r="153" spans="1:16" ht="79.5" thickBot="1" x14ac:dyDescent="0.3">
      <c r="A153" s="925">
        <v>1</v>
      </c>
      <c r="B153" s="1215" t="s">
        <v>175</v>
      </c>
      <c r="C153" s="1031" t="s">
        <v>900</v>
      </c>
      <c r="D153" s="1234" t="s">
        <v>426</v>
      </c>
      <c r="E153" s="1234">
        <v>224</v>
      </c>
      <c r="F153" s="1004">
        <v>45</v>
      </c>
      <c r="G153" s="1259">
        <v>45</v>
      </c>
      <c r="H153" s="1234" t="s">
        <v>80</v>
      </c>
      <c r="I153" s="1234"/>
      <c r="J153" s="1234" t="s">
        <v>427</v>
      </c>
      <c r="K153" s="1234" t="s">
        <v>517</v>
      </c>
      <c r="L153" s="813"/>
      <c r="M153" s="839" t="s">
        <v>901</v>
      </c>
      <c r="N153" s="1005"/>
      <c r="O153" s="104" t="s">
        <v>945</v>
      </c>
      <c r="P153" s="26" t="s">
        <v>948</v>
      </c>
    </row>
    <row r="154" spans="1:16" s="170" customFormat="1" ht="16.5" thickBot="1" x14ac:dyDescent="0.3">
      <c r="A154" s="887"/>
      <c r="B154" s="33" t="s">
        <v>63</v>
      </c>
      <c r="C154" s="34"/>
      <c r="D154" s="133"/>
      <c r="E154" s="133"/>
      <c r="F154" s="37">
        <f>SUM(F150:F153)</f>
        <v>341</v>
      </c>
      <c r="G154" s="38">
        <f>SUM(G150:G153)</f>
        <v>341</v>
      </c>
      <c r="H154" s="140"/>
      <c r="I154" s="140"/>
      <c r="J154" s="133"/>
      <c r="K154" s="34"/>
      <c r="L154" s="620"/>
      <c r="M154" s="40"/>
      <c r="N154" s="955"/>
      <c r="O154" s="104" t="s">
        <v>945</v>
      </c>
      <c r="P154" s="26" t="s">
        <v>948</v>
      </c>
    </row>
    <row r="155" spans="1:16" s="173" customFormat="1" x14ac:dyDescent="0.25">
      <c r="A155" s="904"/>
      <c r="B155" s="934" t="s">
        <v>162</v>
      </c>
      <c r="C155" s="171"/>
      <c r="D155" s="856" t="s">
        <v>223</v>
      </c>
      <c r="E155" s="857"/>
      <c r="F155" s="858">
        <f>F114+F120+F127+F131+F139+F144+F149+F154+F122</f>
        <v>5677</v>
      </c>
      <c r="G155" s="858">
        <f>G114+G120+G127+G131+G139+G144+G149+G154+G122</f>
        <v>3970.203</v>
      </c>
      <c r="H155" s="172"/>
      <c r="I155" s="172"/>
      <c r="J155" s="1083"/>
      <c r="K155" s="1078"/>
      <c r="L155" s="1032"/>
      <c r="M155" s="1078"/>
      <c r="N155" s="1079"/>
      <c r="O155" s="104" t="s">
        <v>945</v>
      </c>
      <c r="P155" s="26" t="s">
        <v>948</v>
      </c>
    </row>
    <row r="156" spans="1:16" s="173" customFormat="1" x14ac:dyDescent="0.25">
      <c r="A156" s="905"/>
      <c r="B156" s="935" t="s">
        <v>105</v>
      </c>
      <c r="C156" s="174"/>
      <c r="D156" s="93"/>
      <c r="E156" s="175"/>
      <c r="F156" s="176"/>
      <c r="G156" s="273">
        <f>G155</f>
        <v>3970.203</v>
      </c>
      <c r="H156" s="97"/>
      <c r="I156" s="97"/>
      <c r="J156" s="1048"/>
      <c r="K156" s="177"/>
      <c r="L156" s="377"/>
      <c r="M156" s="623"/>
      <c r="N156" s="981"/>
      <c r="O156" s="104" t="s">
        <v>945</v>
      </c>
      <c r="P156" s="26" t="s">
        <v>948</v>
      </c>
    </row>
    <row r="157" spans="1:16" s="173" customFormat="1" x14ac:dyDescent="0.25">
      <c r="A157" s="905"/>
      <c r="B157" s="935" t="s">
        <v>190</v>
      </c>
      <c r="C157" s="174"/>
      <c r="D157" s="93"/>
      <c r="E157" s="175"/>
      <c r="F157" s="176"/>
      <c r="G157" s="96"/>
      <c r="H157" s="97"/>
      <c r="I157" s="97"/>
      <c r="J157" s="1048"/>
      <c r="K157" s="177"/>
      <c r="L157" s="377"/>
      <c r="M157" s="623"/>
      <c r="N157" s="981"/>
      <c r="O157" s="104" t="s">
        <v>945</v>
      </c>
      <c r="P157" s="26" t="s">
        <v>948</v>
      </c>
    </row>
    <row r="158" spans="1:16" s="173" customFormat="1" ht="16.5" thickBot="1" x14ac:dyDescent="0.3">
      <c r="A158" s="906"/>
      <c r="B158" s="936" t="s">
        <v>106</v>
      </c>
      <c r="C158" s="583"/>
      <c r="D158" s="584"/>
      <c r="E158" s="585"/>
      <c r="F158" s="586"/>
      <c r="G158" s="587"/>
      <c r="H158" s="588"/>
      <c r="I158" s="588"/>
      <c r="J158" s="1049"/>
      <c r="K158" s="589"/>
      <c r="L158" s="629"/>
      <c r="M158" s="624"/>
      <c r="N158" s="1080"/>
      <c r="O158" s="104" t="s">
        <v>945</v>
      </c>
      <c r="P158" s="26" t="s">
        <v>948</v>
      </c>
    </row>
    <row r="159" spans="1:16" ht="16.5" thickBot="1" x14ac:dyDescent="0.3">
      <c r="A159" s="1430" t="s">
        <v>127</v>
      </c>
      <c r="B159" s="1431"/>
      <c r="C159" s="1431"/>
      <c r="D159" s="1431"/>
      <c r="E159" s="1431"/>
      <c r="F159" s="1431"/>
      <c r="G159" s="1431"/>
      <c r="H159" s="1431"/>
      <c r="I159" s="1431"/>
      <c r="J159" s="1431"/>
      <c r="K159" s="1431"/>
      <c r="L159" s="1431"/>
      <c r="M159" s="1431"/>
      <c r="N159" s="1432"/>
      <c r="O159" s="104" t="s">
        <v>945</v>
      </c>
      <c r="P159" s="104" t="s">
        <v>949</v>
      </c>
    </row>
    <row r="160" spans="1:16" s="103" customFormat="1" x14ac:dyDescent="0.25">
      <c r="A160" s="306">
        <v>1</v>
      </c>
      <c r="B160" s="1462" t="s">
        <v>914</v>
      </c>
      <c r="C160" s="147" t="s">
        <v>498</v>
      </c>
      <c r="D160" s="1230" t="s">
        <v>345</v>
      </c>
      <c r="E160" s="215">
        <v>150</v>
      </c>
      <c r="F160" s="814"/>
      <c r="G160" s="1137"/>
      <c r="H160" s="1230" t="s">
        <v>80</v>
      </c>
      <c r="I160" s="1137">
        <v>1009.08</v>
      </c>
      <c r="J160" s="1230" t="s">
        <v>152</v>
      </c>
      <c r="K160" s="1144"/>
      <c r="L160" s="1242"/>
      <c r="M160" s="1145"/>
      <c r="N160" s="957" t="s">
        <v>1102</v>
      </c>
      <c r="O160" s="103" t="s">
        <v>945</v>
      </c>
      <c r="P160" s="103" t="s">
        <v>949</v>
      </c>
    </row>
    <row r="161" spans="1:16" x14ac:dyDescent="0.25">
      <c r="A161" s="484">
        <v>2</v>
      </c>
      <c r="B161" s="1420"/>
      <c r="C161" s="138" t="s">
        <v>499</v>
      </c>
      <c r="D161" s="1227" t="s">
        <v>86</v>
      </c>
      <c r="E161" s="106">
        <v>15</v>
      </c>
      <c r="F161" s="180">
        <v>40</v>
      </c>
      <c r="G161" s="28">
        <v>40</v>
      </c>
      <c r="H161" s="1227" t="s">
        <v>80</v>
      </c>
      <c r="I161" s="1227"/>
      <c r="J161" s="1227" t="s">
        <v>152</v>
      </c>
      <c r="K161" s="138"/>
      <c r="L161" s="1252"/>
      <c r="M161" s="179"/>
      <c r="N161" s="958"/>
      <c r="O161" s="104" t="s">
        <v>945</v>
      </c>
      <c r="P161" s="104" t="s">
        <v>949</v>
      </c>
    </row>
    <row r="162" spans="1:16" x14ac:dyDescent="0.25">
      <c r="A162" s="484">
        <v>3</v>
      </c>
      <c r="B162" s="1420"/>
      <c r="C162" s="138" t="s">
        <v>802</v>
      </c>
      <c r="D162" s="1227" t="s">
        <v>86</v>
      </c>
      <c r="E162" s="106">
        <v>2</v>
      </c>
      <c r="F162" s="180"/>
      <c r="G162" s="216">
        <v>15</v>
      </c>
      <c r="H162" s="1227" t="s">
        <v>80</v>
      </c>
      <c r="I162" s="1227"/>
      <c r="J162" s="1227" t="s">
        <v>152</v>
      </c>
      <c r="K162" s="138"/>
      <c r="L162" s="1252"/>
      <c r="M162" s="247" t="s">
        <v>1144</v>
      </c>
      <c r="N162" s="958"/>
      <c r="O162" s="104" t="s">
        <v>945</v>
      </c>
      <c r="P162" s="104" t="s">
        <v>949</v>
      </c>
    </row>
    <row r="163" spans="1:16" x14ac:dyDescent="0.25">
      <c r="A163" s="484"/>
      <c r="B163" s="1420"/>
      <c r="C163" s="147" t="s">
        <v>501</v>
      </c>
      <c r="D163" s="1230" t="s">
        <v>86</v>
      </c>
      <c r="E163" s="215">
        <v>3</v>
      </c>
      <c r="F163" s="215"/>
      <c r="G163" s="216">
        <v>15.747999999999999</v>
      </c>
      <c r="H163" s="1230" t="s">
        <v>80</v>
      </c>
      <c r="I163" s="1230"/>
      <c r="J163" s="201" t="s">
        <v>152</v>
      </c>
      <c r="K163" s="138"/>
      <c r="L163" s="1252"/>
      <c r="M163" s="247"/>
      <c r="N163" s="958"/>
      <c r="O163" s="104" t="s">
        <v>945</v>
      </c>
      <c r="P163" s="104" t="s">
        <v>949</v>
      </c>
    </row>
    <row r="164" spans="1:16" ht="31.5" x14ac:dyDescent="0.25">
      <c r="A164" s="484">
        <v>4</v>
      </c>
      <c r="B164" s="1420"/>
      <c r="C164" s="138" t="s">
        <v>500</v>
      </c>
      <c r="D164" s="1227"/>
      <c r="E164" s="106"/>
      <c r="F164" s="106"/>
      <c r="G164" s="28">
        <v>5</v>
      </c>
      <c r="H164" s="1227" t="s">
        <v>80</v>
      </c>
      <c r="I164" s="1227"/>
      <c r="J164" s="1227" t="s">
        <v>152</v>
      </c>
      <c r="K164" s="138"/>
      <c r="L164" s="1252"/>
      <c r="M164" s="179"/>
      <c r="N164" s="958"/>
      <c r="O164" s="104" t="s">
        <v>945</v>
      </c>
      <c r="P164" s="104" t="s">
        <v>949</v>
      </c>
    </row>
    <row r="165" spans="1:16" x14ac:dyDescent="0.25">
      <c r="A165" s="484">
        <v>5</v>
      </c>
      <c r="B165" s="1420"/>
      <c r="C165" s="846" t="s">
        <v>843</v>
      </c>
      <c r="D165" s="847" t="s">
        <v>224</v>
      </c>
      <c r="E165" s="847">
        <v>1</v>
      </c>
      <c r="F165" s="848"/>
      <c r="G165" s="859">
        <v>9756.6</v>
      </c>
      <c r="H165" s="847" t="s">
        <v>82</v>
      </c>
      <c r="I165" s="847"/>
      <c r="J165" s="847"/>
      <c r="K165" s="846"/>
      <c r="L165" s="849"/>
      <c r="M165" s="850" t="s">
        <v>1147</v>
      </c>
      <c r="N165" s="966"/>
      <c r="O165" s="104" t="s">
        <v>945</v>
      </c>
      <c r="P165" s="104" t="s">
        <v>949</v>
      </c>
    </row>
    <row r="166" spans="1:16" ht="16.5" thickBot="1" x14ac:dyDescent="0.3">
      <c r="A166" s="486">
        <v>6</v>
      </c>
      <c r="B166" s="1463"/>
      <c r="C166" s="851" t="s">
        <v>844</v>
      </c>
      <c r="D166" s="852" t="s">
        <v>345</v>
      </c>
      <c r="E166" s="852">
        <v>300</v>
      </c>
      <c r="F166" s="853"/>
      <c r="G166" s="860">
        <v>743.4</v>
      </c>
      <c r="H166" s="852" t="s">
        <v>82</v>
      </c>
      <c r="I166" s="852"/>
      <c r="J166" s="852"/>
      <c r="K166" s="851"/>
      <c r="L166" s="854"/>
      <c r="M166" s="850" t="s">
        <v>1147</v>
      </c>
      <c r="N166" s="967" t="s">
        <v>845</v>
      </c>
      <c r="O166" s="104" t="s">
        <v>945</v>
      </c>
      <c r="P166" s="104" t="s">
        <v>949</v>
      </c>
    </row>
    <row r="167" spans="1:16" s="25" customFormat="1" ht="16.5" thickBot="1" x14ac:dyDescent="0.3">
      <c r="A167" s="893"/>
      <c r="B167" s="161" t="s">
        <v>188</v>
      </c>
      <c r="C167" s="162"/>
      <c r="D167" s="590"/>
      <c r="E167" s="591"/>
      <c r="F167" s="592">
        <f>SUM(F160:F166)</f>
        <v>40</v>
      </c>
      <c r="G167" s="592">
        <f>SUM(G160:G166)</f>
        <v>10575.748</v>
      </c>
      <c r="H167" s="592"/>
      <c r="I167" s="349"/>
      <c r="J167" s="75"/>
      <c r="K167" s="162"/>
      <c r="L167" s="628"/>
      <c r="M167" s="169"/>
      <c r="N167" s="1084"/>
      <c r="O167" s="104" t="s">
        <v>945</v>
      </c>
      <c r="P167" s="104" t="s">
        <v>949</v>
      </c>
    </row>
    <row r="168" spans="1:16" x14ac:dyDescent="0.25">
      <c r="A168" s="891">
        <v>1</v>
      </c>
      <c r="B168" s="1462" t="s">
        <v>70</v>
      </c>
      <c r="C168" s="612" t="s">
        <v>904</v>
      </c>
      <c r="D168" s="613" t="s">
        <v>224</v>
      </c>
      <c r="E168" s="613">
        <v>2</v>
      </c>
      <c r="F168" s="614">
        <v>240</v>
      </c>
      <c r="G168" s="615">
        <f>120*2</f>
        <v>240</v>
      </c>
      <c r="H168" s="666" t="s">
        <v>80</v>
      </c>
      <c r="I168" s="613"/>
      <c r="J168" s="666" t="s">
        <v>152</v>
      </c>
      <c r="K168" s="617"/>
      <c r="L168" s="604"/>
      <c r="M168" s="844" t="s">
        <v>825</v>
      </c>
      <c r="N168" s="957"/>
      <c r="O168" s="104" t="s">
        <v>945</v>
      </c>
      <c r="P168" s="104" t="s">
        <v>949</v>
      </c>
    </row>
    <row r="169" spans="1:16" ht="31.5" x14ac:dyDescent="0.25">
      <c r="A169" s="484">
        <v>2</v>
      </c>
      <c r="B169" s="1420"/>
      <c r="C169" s="182" t="s">
        <v>119</v>
      </c>
      <c r="D169" s="1227" t="s">
        <v>224</v>
      </c>
      <c r="E169" s="1227">
        <v>5</v>
      </c>
      <c r="F169" s="106">
        <v>10</v>
      </c>
      <c r="G169" s="28">
        <v>10</v>
      </c>
      <c r="H169" s="1227" t="s">
        <v>80</v>
      </c>
      <c r="I169" s="1227"/>
      <c r="J169" s="1227" t="s">
        <v>412</v>
      </c>
      <c r="K169" s="138"/>
      <c r="L169" s="1252"/>
      <c r="M169" s="114"/>
      <c r="N169" s="958"/>
      <c r="O169" s="104" t="s">
        <v>945</v>
      </c>
      <c r="P169" s="104" t="s">
        <v>949</v>
      </c>
    </row>
    <row r="170" spans="1:16" ht="16.5" thickBot="1" x14ac:dyDescent="0.3">
      <c r="A170" s="486">
        <v>3</v>
      </c>
      <c r="B170" s="1463"/>
      <c r="C170" s="184" t="s">
        <v>502</v>
      </c>
      <c r="D170" s="61" t="s">
        <v>86</v>
      </c>
      <c r="E170" s="61">
        <v>1</v>
      </c>
      <c r="F170" s="109">
        <v>10</v>
      </c>
      <c r="G170" s="62">
        <v>10</v>
      </c>
      <c r="H170" s="61"/>
      <c r="I170" s="61"/>
      <c r="J170" s="61" t="s">
        <v>152</v>
      </c>
      <c r="K170" s="185"/>
      <c r="L170" s="1252"/>
      <c r="M170" s="114"/>
      <c r="N170" s="958"/>
      <c r="O170" s="104" t="s">
        <v>945</v>
      </c>
      <c r="P170" s="104" t="s">
        <v>949</v>
      </c>
    </row>
    <row r="171" spans="1:16" s="25" customFormat="1" ht="16.5" thickBot="1" x14ac:dyDescent="0.3">
      <c r="A171" s="887"/>
      <c r="B171" s="33" t="s">
        <v>188</v>
      </c>
      <c r="C171" s="34"/>
      <c r="D171" s="110"/>
      <c r="E171" s="186"/>
      <c r="F171" s="37">
        <f>SUM(F168:F170)</f>
        <v>260</v>
      </c>
      <c r="G171" s="140">
        <f>SUM(G168:G170)</f>
        <v>260</v>
      </c>
      <c r="H171" s="187"/>
      <c r="I171" s="188"/>
      <c r="J171" s="133"/>
      <c r="K171" s="189"/>
      <c r="L171" s="357"/>
      <c r="M171" s="59"/>
      <c r="N171" s="1085"/>
      <c r="O171" s="104" t="s">
        <v>945</v>
      </c>
      <c r="P171" s="104" t="s">
        <v>949</v>
      </c>
    </row>
    <row r="172" spans="1:16" x14ac:dyDescent="0.25">
      <c r="A172" s="903">
        <v>1</v>
      </c>
      <c r="B172" s="1464" t="s">
        <v>71</v>
      </c>
      <c r="C172" s="181" t="s">
        <v>118</v>
      </c>
      <c r="D172" s="55" t="s">
        <v>224</v>
      </c>
      <c r="E172" s="55">
        <v>2</v>
      </c>
      <c r="F172" s="102"/>
      <c r="G172" s="56">
        <v>10</v>
      </c>
      <c r="H172" s="55" t="s">
        <v>80</v>
      </c>
      <c r="I172" s="190"/>
      <c r="J172" s="190" t="s">
        <v>152</v>
      </c>
      <c r="K172" s="191"/>
      <c r="L172" s="1252"/>
      <c r="M172" s="114"/>
      <c r="N172" s="958"/>
      <c r="O172" s="104" t="s">
        <v>945</v>
      </c>
      <c r="P172" s="104" t="s">
        <v>949</v>
      </c>
    </row>
    <row r="173" spans="1:16" ht="31.5" x14ac:dyDescent="0.25">
      <c r="A173" s="484">
        <v>2</v>
      </c>
      <c r="B173" s="1465"/>
      <c r="C173" s="182" t="s">
        <v>196</v>
      </c>
      <c r="D173" s="1227"/>
      <c r="E173" s="1227"/>
      <c r="F173" s="106"/>
      <c r="G173" s="28">
        <v>5</v>
      </c>
      <c r="H173" s="1227" t="s">
        <v>80</v>
      </c>
      <c r="I173" s="192"/>
      <c r="J173" s="192" t="s">
        <v>152</v>
      </c>
      <c r="K173" s="183"/>
      <c r="L173" s="1252"/>
      <c r="M173" s="114"/>
      <c r="N173" s="958"/>
      <c r="O173" s="104" t="s">
        <v>945</v>
      </c>
      <c r="P173" s="104" t="s">
        <v>949</v>
      </c>
    </row>
    <row r="174" spans="1:16" ht="31.5" x14ac:dyDescent="0.25">
      <c r="A174" s="484">
        <v>3</v>
      </c>
      <c r="B174" s="1465"/>
      <c r="C174" s="182" t="s">
        <v>119</v>
      </c>
      <c r="D174" s="1227" t="s">
        <v>224</v>
      </c>
      <c r="E174" s="1227"/>
      <c r="F174" s="1467">
        <v>5</v>
      </c>
      <c r="G174" s="1469">
        <v>5</v>
      </c>
      <c r="H174" s="1227" t="s">
        <v>80</v>
      </c>
      <c r="I174" s="192"/>
      <c r="J174" s="1227" t="s">
        <v>412</v>
      </c>
      <c r="K174" s="183"/>
      <c r="L174" s="1252"/>
      <c r="M174" s="114"/>
      <c r="N174" s="958"/>
      <c r="O174" s="104" t="s">
        <v>945</v>
      </c>
      <c r="P174" s="104" t="s">
        <v>949</v>
      </c>
    </row>
    <row r="175" spans="1:16" ht="32.25" thickBot="1" x14ac:dyDescent="0.3">
      <c r="A175" s="486">
        <v>4</v>
      </c>
      <c r="B175" s="1466"/>
      <c r="C175" s="139" t="s">
        <v>503</v>
      </c>
      <c r="D175" s="61" t="s">
        <v>224</v>
      </c>
      <c r="E175" s="61"/>
      <c r="F175" s="1468"/>
      <c r="G175" s="1470"/>
      <c r="H175" s="61" t="s">
        <v>80</v>
      </c>
      <c r="I175" s="61"/>
      <c r="J175" s="480" t="s">
        <v>152</v>
      </c>
      <c r="K175" s="185"/>
      <c r="L175" s="1252"/>
      <c r="M175" s="114"/>
      <c r="N175" s="958"/>
      <c r="O175" s="104" t="s">
        <v>945</v>
      </c>
      <c r="P175" s="104" t="s">
        <v>949</v>
      </c>
    </row>
    <row r="176" spans="1:16" s="25" customFormat="1" ht="16.5" thickBot="1" x14ac:dyDescent="0.3">
      <c r="A176" s="887"/>
      <c r="B176" s="33" t="s">
        <v>188</v>
      </c>
      <c r="C176" s="34"/>
      <c r="D176" s="110"/>
      <c r="E176" s="193"/>
      <c r="F176" s="37">
        <f>SUM(F172:F175)</f>
        <v>5</v>
      </c>
      <c r="G176" s="38">
        <f>SUM(G172:G175)</f>
        <v>20</v>
      </c>
      <c r="H176" s="112"/>
      <c r="I176" s="194"/>
      <c r="J176" s="110"/>
      <c r="K176" s="189"/>
      <c r="L176" s="357"/>
      <c r="M176" s="59"/>
      <c r="N176" s="1085"/>
      <c r="O176" s="104" t="s">
        <v>945</v>
      </c>
      <c r="P176" s="104" t="s">
        <v>949</v>
      </c>
    </row>
    <row r="177" spans="1:16" x14ac:dyDescent="0.25">
      <c r="A177" s="903">
        <v>1</v>
      </c>
      <c r="B177" s="1464" t="s">
        <v>228</v>
      </c>
      <c r="C177" s="135" t="s">
        <v>117</v>
      </c>
      <c r="D177" s="55" t="s">
        <v>224</v>
      </c>
      <c r="E177" s="55"/>
      <c r="F177" s="1471">
        <v>15</v>
      </c>
      <c r="G177" s="1473">
        <v>15</v>
      </c>
      <c r="H177" s="55" t="s">
        <v>80</v>
      </c>
      <c r="I177" s="55"/>
      <c r="J177" s="190" t="s">
        <v>152</v>
      </c>
      <c r="K177" s="191"/>
      <c r="L177" s="1252"/>
      <c r="M177" s="114"/>
      <c r="N177" s="958"/>
      <c r="O177" s="104" t="s">
        <v>945</v>
      </c>
      <c r="P177" s="104" t="s">
        <v>949</v>
      </c>
    </row>
    <row r="178" spans="1:16" ht="31.5" x14ac:dyDescent="0.25">
      <c r="A178" s="484">
        <v>2</v>
      </c>
      <c r="B178" s="1465"/>
      <c r="C178" s="182" t="s">
        <v>119</v>
      </c>
      <c r="D178" s="1227" t="s">
        <v>224</v>
      </c>
      <c r="E178" s="1227"/>
      <c r="F178" s="1472"/>
      <c r="G178" s="1474"/>
      <c r="H178" s="1227" t="s">
        <v>80</v>
      </c>
      <c r="I178" s="1227"/>
      <c r="J178" s="1227" t="s">
        <v>412</v>
      </c>
      <c r="K178" s="183"/>
      <c r="L178" s="1252"/>
      <c r="M178" s="114"/>
      <c r="N178" s="958"/>
      <c r="O178" s="104" t="s">
        <v>945</v>
      </c>
      <c r="P178" s="104" t="s">
        <v>949</v>
      </c>
    </row>
    <row r="179" spans="1:16" ht="32.25" thickBot="1" x14ac:dyDescent="0.3">
      <c r="A179" s="484">
        <v>3</v>
      </c>
      <c r="B179" s="1465"/>
      <c r="C179" s="182" t="s">
        <v>504</v>
      </c>
      <c r="D179" s="1227" t="s">
        <v>224</v>
      </c>
      <c r="E179" s="1227">
        <v>2</v>
      </c>
      <c r="F179" s="180"/>
      <c r="G179" s="28">
        <v>5</v>
      </c>
      <c r="H179" s="1227" t="s">
        <v>80</v>
      </c>
      <c r="I179" s="1227"/>
      <c r="J179" s="192" t="s">
        <v>152</v>
      </c>
      <c r="K179" s="183"/>
      <c r="L179" s="1252"/>
      <c r="M179" s="114"/>
      <c r="N179" s="958"/>
      <c r="O179" s="104" t="s">
        <v>945</v>
      </c>
      <c r="P179" s="104" t="s">
        <v>949</v>
      </c>
    </row>
    <row r="180" spans="1:16" s="25" customFormat="1" ht="16.5" thickBot="1" x14ac:dyDescent="0.3">
      <c r="A180" s="887"/>
      <c r="B180" s="33" t="s">
        <v>188</v>
      </c>
      <c r="C180" s="34"/>
      <c r="D180" s="35"/>
      <c r="E180" s="245"/>
      <c r="F180" s="37">
        <f>SUM(F177:F179)</f>
        <v>15</v>
      </c>
      <c r="G180" s="38">
        <f>SUM(G177:G179)</f>
        <v>20</v>
      </c>
      <c r="H180" s="38"/>
      <c r="I180" s="1291"/>
      <c r="J180" s="1292"/>
      <c r="K180" s="198"/>
      <c r="L180" s="357"/>
      <c r="M180" s="59"/>
      <c r="N180" s="1085"/>
      <c r="O180" s="104" t="s">
        <v>945</v>
      </c>
      <c r="P180" s="104" t="s">
        <v>949</v>
      </c>
    </row>
    <row r="181" spans="1:16" x14ac:dyDescent="0.25">
      <c r="A181" s="347">
        <v>1</v>
      </c>
      <c r="B181" s="1417" t="s">
        <v>0</v>
      </c>
      <c r="C181" s="243" t="s">
        <v>491</v>
      </c>
      <c r="D181" s="1286" t="s">
        <v>86</v>
      </c>
      <c r="E181" s="1290">
        <v>18</v>
      </c>
      <c r="F181" s="1278">
        <v>6</v>
      </c>
      <c r="G181" s="1279">
        <v>6</v>
      </c>
      <c r="H181" s="1286" t="s">
        <v>505</v>
      </c>
      <c r="I181" s="42"/>
      <c r="J181" s="41" t="s">
        <v>113</v>
      </c>
      <c r="K181" s="677"/>
      <c r="L181" s="29"/>
      <c r="M181" s="114"/>
      <c r="N181" s="958"/>
      <c r="O181" s="104" t="s">
        <v>945</v>
      </c>
      <c r="P181" s="104" t="s">
        <v>949</v>
      </c>
    </row>
    <row r="182" spans="1:16" x14ac:dyDescent="0.25">
      <c r="A182" s="306">
        <v>2</v>
      </c>
      <c r="B182" s="1417"/>
      <c r="C182" s="138" t="s">
        <v>492</v>
      </c>
      <c r="D182" s="1230" t="s">
        <v>86</v>
      </c>
      <c r="E182" s="200">
        <v>10</v>
      </c>
      <c r="F182" s="106">
        <v>5</v>
      </c>
      <c r="G182" s="28">
        <v>5</v>
      </c>
      <c r="H182" s="1230" t="s">
        <v>80</v>
      </c>
      <c r="I182" s="1227"/>
      <c r="J182" s="1227" t="s">
        <v>113</v>
      </c>
      <c r="K182" s="677"/>
      <c r="L182" s="29"/>
      <c r="M182" s="114"/>
      <c r="N182" s="958"/>
      <c r="O182" s="104" t="s">
        <v>945</v>
      </c>
      <c r="P182" s="104" t="s">
        <v>949</v>
      </c>
    </row>
    <row r="183" spans="1:16" x14ac:dyDescent="0.25">
      <c r="A183" s="306">
        <v>3</v>
      </c>
      <c r="B183" s="1417"/>
      <c r="C183" s="138" t="s">
        <v>32</v>
      </c>
      <c r="D183" s="1230"/>
      <c r="E183" s="1251"/>
      <c r="F183" s="106">
        <v>15</v>
      </c>
      <c r="G183" s="28">
        <v>15</v>
      </c>
      <c r="H183" s="1227" t="s">
        <v>80</v>
      </c>
      <c r="I183" s="1227"/>
      <c r="J183" s="1227" t="s">
        <v>113</v>
      </c>
      <c r="K183" s="677"/>
      <c r="L183" s="29"/>
      <c r="M183" s="114"/>
      <c r="N183" s="958"/>
      <c r="O183" s="104" t="s">
        <v>945</v>
      </c>
      <c r="P183" s="104" t="s">
        <v>949</v>
      </c>
    </row>
    <row r="184" spans="1:16" ht="31.5" x14ac:dyDescent="0.25">
      <c r="A184" s="306">
        <v>4</v>
      </c>
      <c r="B184" s="1417"/>
      <c r="C184" s="138" t="s">
        <v>493</v>
      </c>
      <c r="D184" s="1230" t="s">
        <v>224</v>
      </c>
      <c r="E184" s="200">
        <v>5</v>
      </c>
      <c r="F184" s="106"/>
      <c r="G184" s="28">
        <v>10</v>
      </c>
      <c r="H184" s="1227" t="s">
        <v>80</v>
      </c>
      <c r="I184" s="1227"/>
      <c r="J184" s="1227" t="s">
        <v>110</v>
      </c>
      <c r="K184" s="677"/>
      <c r="L184" s="29"/>
      <c r="M184" s="247" t="s">
        <v>922</v>
      </c>
      <c r="N184" s="958"/>
      <c r="O184" s="104" t="s">
        <v>945</v>
      </c>
      <c r="P184" s="104" t="s">
        <v>949</v>
      </c>
    </row>
    <row r="185" spans="1:16" ht="31.5" x14ac:dyDescent="0.25">
      <c r="A185" s="306">
        <v>5</v>
      </c>
      <c r="B185" s="1417"/>
      <c r="C185" s="138" t="s">
        <v>494</v>
      </c>
      <c r="D185" s="1230" t="s">
        <v>86</v>
      </c>
      <c r="E185" s="200">
        <v>6</v>
      </c>
      <c r="F185" s="106"/>
      <c r="G185" s="28">
        <v>10</v>
      </c>
      <c r="H185" s="1227" t="s">
        <v>80</v>
      </c>
      <c r="I185" s="1227"/>
      <c r="J185" s="1227" t="s">
        <v>110</v>
      </c>
      <c r="K185" s="677"/>
      <c r="L185" s="29"/>
      <c r="M185" s="247" t="s">
        <v>923</v>
      </c>
      <c r="N185" s="958"/>
      <c r="O185" s="104" t="s">
        <v>945</v>
      </c>
      <c r="P185" s="104" t="s">
        <v>949</v>
      </c>
    </row>
    <row r="186" spans="1:16" ht="31.5" x14ac:dyDescent="0.25">
      <c r="A186" s="306">
        <v>6</v>
      </c>
      <c r="B186" s="1417"/>
      <c r="C186" s="138" t="s">
        <v>495</v>
      </c>
      <c r="D186" s="1227" t="s">
        <v>345</v>
      </c>
      <c r="E186" s="202">
        <v>15</v>
      </c>
      <c r="F186" s="106"/>
      <c r="G186" s="28">
        <v>15</v>
      </c>
      <c r="H186" s="1227" t="s">
        <v>80</v>
      </c>
      <c r="I186" s="1227"/>
      <c r="J186" s="1227" t="s">
        <v>113</v>
      </c>
      <c r="K186" s="758" t="s">
        <v>1044</v>
      </c>
      <c r="L186" s="31"/>
      <c r="M186" s="247" t="s">
        <v>1103</v>
      </c>
      <c r="N186" s="958"/>
      <c r="O186" s="104" t="s">
        <v>945</v>
      </c>
      <c r="P186" s="104" t="s">
        <v>949</v>
      </c>
    </row>
    <row r="187" spans="1:16" s="103" customFormat="1" ht="31.5" x14ac:dyDescent="0.25">
      <c r="A187" s="306">
        <v>7</v>
      </c>
      <c r="B187" s="1417"/>
      <c r="C187" s="147" t="s">
        <v>1122</v>
      </c>
      <c r="D187" s="1230" t="s">
        <v>345</v>
      </c>
      <c r="E187" s="200">
        <v>160</v>
      </c>
      <c r="F187" s="215"/>
      <c r="G187" s="1137">
        <v>195.50700000000001</v>
      </c>
      <c r="H187" s="1230" t="s">
        <v>80</v>
      </c>
      <c r="I187" s="1137"/>
      <c r="J187" s="1230" t="s">
        <v>110</v>
      </c>
      <c r="K187" s="759"/>
      <c r="L187" s="742"/>
      <c r="M187" s="247" t="s">
        <v>1123</v>
      </c>
      <c r="N187" s="957" t="s">
        <v>1142</v>
      </c>
      <c r="O187" s="103" t="s">
        <v>945</v>
      </c>
      <c r="P187" s="103" t="s">
        <v>949</v>
      </c>
    </row>
    <row r="188" spans="1:16" ht="16.5" thickBot="1" x14ac:dyDescent="0.3">
      <c r="A188" s="1070">
        <v>8</v>
      </c>
      <c r="B188" s="1417"/>
      <c r="C188" s="250" t="s">
        <v>496</v>
      </c>
      <c r="D188" s="736" t="s">
        <v>86</v>
      </c>
      <c r="E188" s="1189">
        <v>5</v>
      </c>
      <c r="F188" s="115">
        <v>15</v>
      </c>
      <c r="G188" s="1277">
        <v>15</v>
      </c>
      <c r="H188" s="116" t="s">
        <v>80</v>
      </c>
      <c r="I188" s="736"/>
      <c r="J188" s="116" t="s">
        <v>110</v>
      </c>
      <c r="K188" s="677"/>
      <c r="L188" s="29"/>
      <c r="M188" s="114"/>
      <c r="N188" s="958"/>
      <c r="O188" s="104" t="s">
        <v>945</v>
      </c>
      <c r="P188" s="104" t="s">
        <v>949</v>
      </c>
    </row>
    <row r="189" spans="1:16" s="25" customFormat="1" ht="16.5" thickBot="1" x14ac:dyDescent="0.3">
      <c r="A189" s="887"/>
      <c r="B189" s="33" t="s">
        <v>188</v>
      </c>
      <c r="C189" s="34"/>
      <c r="D189" s="110"/>
      <c r="E189" s="186"/>
      <c r="F189" s="37">
        <f>SUM(F181:F188)</f>
        <v>41</v>
      </c>
      <c r="G189" s="38">
        <f>SUM(G181:G188)</f>
        <v>271.50700000000001</v>
      </c>
      <c r="H189" s="112"/>
      <c r="I189" s="194"/>
      <c r="J189" s="1289"/>
      <c r="K189" s="1288"/>
      <c r="L189" s="357"/>
      <c r="M189" s="59"/>
      <c r="N189" s="1085"/>
      <c r="O189" s="104" t="s">
        <v>945</v>
      </c>
      <c r="P189" s="104" t="s">
        <v>949</v>
      </c>
    </row>
    <row r="190" spans="1:16" s="25" customFormat="1" ht="48" thickBot="1" x14ac:dyDescent="0.3">
      <c r="A190" s="919">
        <v>1</v>
      </c>
      <c r="B190" s="204" t="s">
        <v>199</v>
      </c>
      <c r="C190" s="205" t="s">
        <v>83</v>
      </c>
      <c r="D190" s="206" t="s">
        <v>224</v>
      </c>
      <c r="E190" s="206">
        <v>2</v>
      </c>
      <c r="F190" s="794">
        <v>15</v>
      </c>
      <c r="G190" s="254">
        <v>15</v>
      </c>
      <c r="H190" s="206" t="s">
        <v>80</v>
      </c>
      <c r="I190" s="207"/>
      <c r="J190" s="208" t="s">
        <v>112</v>
      </c>
      <c r="K190" s="209"/>
      <c r="L190" s="1252"/>
      <c r="M190" s="210"/>
      <c r="N190" s="1086"/>
      <c r="O190" s="104" t="s">
        <v>945</v>
      </c>
      <c r="P190" s="104" t="s">
        <v>949</v>
      </c>
    </row>
    <row r="191" spans="1:16" s="25" customFormat="1" ht="16.5" thickBot="1" x14ac:dyDescent="0.3">
      <c r="A191" s="887"/>
      <c r="B191" s="33" t="s">
        <v>188</v>
      </c>
      <c r="C191" s="34"/>
      <c r="D191" s="110"/>
      <c r="E191" s="193"/>
      <c r="F191" s="111">
        <f>SUM(F190:F190)</f>
        <v>15</v>
      </c>
      <c r="G191" s="112">
        <f>SUM(G190:G190)</f>
        <v>15</v>
      </c>
      <c r="H191" s="112"/>
      <c r="I191" s="211"/>
      <c r="J191" s="133"/>
      <c r="K191" s="34"/>
      <c r="L191" s="357"/>
      <c r="M191" s="59"/>
      <c r="N191" s="1085"/>
      <c r="O191" s="104" t="s">
        <v>945</v>
      </c>
      <c r="P191" s="104" t="s">
        <v>949</v>
      </c>
    </row>
    <row r="192" spans="1:16" ht="31.5" x14ac:dyDescent="0.25">
      <c r="A192" s="319">
        <v>1</v>
      </c>
      <c r="B192" s="1418" t="s">
        <v>200</v>
      </c>
      <c r="C192" s="159" t="s">
        <v>131</v>
      </c>
      <c r="D192" s="1229" t="s">
        <v>224</v>
      </c>
      <c r="E192" s="1229">
        <v>2</v>
      </c>
      <c r="F192" s="212">
        <v>15</v>
      </c>
      <c r="G192" s="213">
        <v>15</v>
      </c>
      <c r="H192" s="55" t="s">
        <v>80</v>
      </c>
      <c r="I192" s="1229"/>
      <c r="J192" s="1229" t="s">
        <v>112</v>
      </c>
      <c r="K192" s="121"/>
      <c r="L192" s="1252"/>
      <c r="M192" s="114"/>
      <c r="N192" s="958"/>
      <c r="O192" s="104" t="s">
        <v>945</v>
      </c>
      <c r="P192" s="104" t="s">
        <v>949</v>
      </c>
    </row>
    <row r="193" spans="1:16" x14ac:dyDescent="0.25">
      <c r="A193" s="890">
        <v>2</v>
      </c>
      <c r="B193" s="1417"/>
      <c r="C193" s="663" t="s">
        <v>506</v>
      </c>
      <c r="D193" s="605" t="s">
        <v>86</v>
      </c>
      <c r="E193" s="605">
        <v>1</v>
      </c>
      <c r="F193" s="669">
        <v>500</v>
      </c>
      <c r="G193" s="606">
        <v>500</v>
      </c>
      <c r="H193" s="605" t="s">
        <v>80</v>
      </c>
      <c r="I193" s="605"/>
      <c r="J193" s="605" t="s">
        <v>112</v>
      </c>
      <c r="K193" s="663"/>
      <c r="L193" s="664"/>
      <c r="M193" s="844" t="s">
        <v>825</v>
      </c>
      <c r="N193" s="958"/>
      <c r="O193" s="104" t="s">
        <v>945</v>
      </c>
      <c r="P193" s="104" t="s">
        <v>949</v>
      </c>
    </row>
    <row r="194" spans="1:16" s="103" customFormat="1" ht="31.5" x14ac:dyDescent="0.25">
      <c r="A194" s="306">
        <v>3</v>
      </c>
      <c r="B194" s="1417"/>
      <c r="C194" s="147" t="s">
        <v>507</v>
      </c>
      <c r="D194" s="1230" t="s">
        <v>345</v>
      </c>
      <c r="E194" s="1230">
        <v>70</v>
      </c>
      <c r="F194" s="215"/>
      <c r="G194" s="1137">
        <v>98.192999999999998</v>
      </c>
      <c r="H194" s="1230" t="s">
        <v>80</v>
      </c>
      <c r="I194" s="1230"/>
      <c r="J194" s="1230" t="s">
        <v>112</v>
      </c>
      <c r="K194" s="147"/>
      <c r="L194" s="742"/>
      <c r="M194" s="247" t="s">
        <v>785</v>
      </c>
      <c r="N194" s="957" t="s">
        <v>1121</v>
      </c>
      <c r="O194" s="103" t="s">
        <v>945</v>
      </c>
      <c r="P194" s="103" t="s">
        <v>949</v>
      </c>
    </row>
    <row r="195" spans="1:16" ht="32.25" thickBot="1" x14ac:dyDescent="0.3">
      <c r="A195" s="890">
        <v>4</v>
      </c>
      <c r="B195" s="1417"/>
      <c r="C195" s="147" t="s">
        <v>508</v>
      </c>
      <c r="D195" s="1230" t="s">
        <v>224</v>
      </c>
      <c r="E195" s="1230">
        <v>2</v>
      </c>
      <c r="F195" s="215">
        <v>12</v>
      </c>
      <c r="G195" s="216">
        <v>12</v>
      </c>
      <c r="H195" s="1227" t="s">
        <v>80</v>
      </c>
      <c r="I195" s="1230"/>
      <c r="J195" s="1230" t="s">
        <v>112</v>
      </c>
      <c r="K195" s="677"/>
      <c r="L195" s="29"/>
      <c r="M195" s="114"/>
      <c r="N195" s="958"/>
      <c r="O195" s="104" t="s">
        <v>945</v>
      </c>
      <c r="P195" s="104" t="s">
        <v>949</v>
      </c>
    </row>
    <row r="196" spans="1:16" s="25" customFormat="1" x14ac:dyDescent="0.25">
      <c r="A196" s="907"/>
      <c r="B196" s="219" t="s">
        <v>188</v>
      </c>
      <c r="C196" s="220"/>
      <c r="D196" s="221"/>
      <c r="E196" s="222"/>
      <c r="F196" s="554">
        <f>SUM(F192:F195)</f>
        <v>527</v>
      </c>
      <c r="G196" s="555">
        <f>SUM(G192:G195)</f>
        <v>625.19299999999998</v>
      </c>
      <c r="H196" s="223"/>
      <c r="I196" s="224"/>
      <c r="J196" s="556"/>
      <c r="K196" s="220"/>
      <c r="L196" s="357"/>
      <c r="M196" s="59"/>
      <c r="N196" s="1085"/>
      <c r="O196" s="104" t="s">
        <v>945</v>
      </c>
      <c r="P196" s="104" t="s">
        <v>949</v>
      </c>
    </row>
    <row r="197" spans="1:16" s="25" customFormat="1" ht="31.5" x14ac:dyDescent="0.25">
      <c r="A197" s="908"/>
      <c r="B197" s="937" t="s">
        <v>79</v>
      </c>
      <c r="C197" s="226"/>
      <c r="D197" s="227" t="s">
        <v>223</v>
      </c>
      <c r="E197" s="228"/>
      <c r="F197" s="229">
        <f>F196+F191+F189+F180+F176+F171+F167</f>
        <v>903</v>
      </c>
      <c r="G197" s="266">
        <f>G167+G171+G176+G180+G189+G191+G196</f>
        <v>11787.447999999999</v>
      </c>
      <c r="H197" s="230"/>
      <c r="I197" s="231"/>
      <c r="J197" s="1051"/>
      <c r="K197" s="232"/>
      <c r="L197" s="630"/>
      <c r="M197" s="233"/>
      <c r="N197" s="1087"/>
      <c r="O197" s="104" t="s">
        <v>945</v>
      </c>
      <c r="P197" s="104" t="s">
        <v>949</v>
      </c>
    </row>
    <row r="198" spans="1:16" s="25" customFormat="1" x14ac:dyDescent="0.25">
      <c r="A198" s="909"/>
      <c r="B198" s="935" t="s">
        <v>227</v>
      </c>
      <c r="C198" s="234"/>
      <c r="D198" s="93"/>
      <c r="E198" s="235"/>
      <c r="F198" s="95"/>
      <c r="G198" s="273">
        <f>G197-G165-G166</f>
        <v>1287.447999999998</v>
      </c>
      <c r="H198" s="97"/>
      <c r="I198" s="236"/>
      <c r="J198" s="1048"/>
      <c r="K198" s="237"/>
      <c r="L198" s="377"/>
      <c r="M198" s="238"/>
      <c r="N198" s="1088"/>
      <c r="O198" s="104" t="s">
        <v>945</v>
      </c>
      <c r="P198" s="104" t="s">
        <v>949</v>
      </c>
    </row>
    <row r="199" spans="1:16" s="25" customFormat="1" x14ac:dyDescent="0.25">
      <c r="A199" s="909"/>
      <c r="B199" s="935" t="s">
        <v>190</v>
      </c>
      <c r="C199" s="239"/>
      <c r="D199" s="93"/>
      <c r="E199" s="235"/>
      <c r="F199" s="95"/>
      <c r="G199" s="96"/>
      <c r="H199" s="97"/>
      <c r="I199" s="236"/>
      <c r="J199" s="1048"/>
      <c r="K199" s="237"/>
      <c r="L199" s="377"/>
      <c r="M199" s="238"/>
      <c r="N199" s="1088"/>
      <c r="O199" s="104" t="s">
        <v>945</v>
      </c>
      <c r="P199" s="104" t="s">
        <v>949</v>
      </c>
    </row>
    <row r="200" spans="1:16" s="25" customFormat="1" ht="16.5" thickBot="1" x14ac:dyDescent="0.3">
      <c r="A200" s="910"/>
      <c r="B200" s="936" t="s">
        <v>106</v>
      </c>
      <c r="C200" s="871"/>
      <c r="D200" s="584"/>
      <c r="E200" s="872"/>
      <c r="F200" s="522"/>
      <c r="G200" s="873">
        <f>G165+G166</f>
        <v>10500</v>
      </c>
      <c r="H200" s="588"/>
      <c r="I200" s="874"/>
      <c r="J200" s="1049"/>
      <c r="K200" s="653"/>
      <c r="L200" s="629"/>
      <c r="M200" s="735"/>
      <c r="N200" s="1089"/>
      <c r="O200" s="104" t="s">
        <v>945</v>
      </c>
      <c r="P200" s="104" t="s">
        <v>949</v>
      </c>
    </row>
    <row r="201" spans="1:16" ht="16.5" thickBot="1" x14ac:dyDescent="0.3">
      <c r="A201" s="1458" t="s">
        <v>178</v>
      </c>
      <c r="B201" s="1459"/>
      <c r="C201" s="1459"/>
      <c r="D201" s="1459"/>
      <c r="E201" s="1459"/>
      <c r="F201" s="1459"/>
      <c r="G201" s="1459"/>
      <c r="H201" s="1459"/>
      <c r="I201" s="1459"/>
      <c r="J201" s="1459"/>
      <c r="K201" s="1431"/>
      <c r="L201" s="1431"/>
      <c r="M201" s="1431"/>
      <c r="N201" s="1432"/>
      <c r="O201" s="104" t="s">
        <v>945</v>
      </c>
      <c r="P201" s="25" t="s">
        <v>951</v>
      </c>
    </row>
    <row r="202" spans="1:16" ht="47.25" x14ac:dyDescent="0.25">
      <c r="A202" s="903">
        <v>1</v>
      </c>
      <c r="B202" s="1460" t="s">
        <v>201</v>
      </c>
      <c r="C202" s="665" t="s">
        <v>529</v>
      </c>
      <c r="D202" s="666" t="s">
        <v>224</v>
      </c>
      <c r="E202" s="666">
        <v>1</v>
      </c>
      <c r="F202" s="667"/>
      <c r="G202" s="668">
        <v>400</v>
      </c>
      <c r="H202" s="666" t="s">
        <v>531</v>
      </c>
      <c r="I202" s="1297"/>
      <c r="J202" s="1298" t="s">
        <v>113</v>
      </c>
      <c r="K202" s="1295" t="s">
        <v>533</v>
      </c>
      <c r="L202" s="616" t="s">
        <v>727</v>
      </c>
      <c r="M202" s="875" t="s">
        <v>864</v>
      </c>
      <c r="N202" s="960"/>
      <c r="O202" s="104" t="s">
        <v>945</v>
      </c>
      <c r="P202" s="25" t="s">
        <v>951</v>
      </c>
    </row>
    <row r="203" spans="1:16" s="103" customFormat="1" ht="31.5" x14ac:dyDescent="0.25">
      <c r="A203" s="306">
        <v>2</v>
      </c>
      <c r="B203" s="1456"/>
      <c r="C203" s="290" t="s">
        <v>530</v>
      </c>
      <c r="D203" s="1282" t="s">
        <v>345</v>
      </c>
      <c r="E203" s="1282">
        <v>40</v>
      </c>
      <c r="F203" s="215"/>
      <c r="G203" s="1137">
        <v>179.98500000000001</v>
      </c>
      <c r="H203" s="1282" t="s">
        <v>531</v>
      </c>
      <c r="I203" s="1137"/>
      <c r="J203" s="1299" t="s">
        <v>113</v>
      </c>
      <c r="K203" s="1296" t="s">
        <v>533</v>
      </c>
      <c r="L203" s="1242" t="s">
        <v>534</v>
      </c>
      <c r="M203" s="247" t="s">
        <v>878</v>
      </c>
      <c r="N203" s="957" t="s">
        <v>1020</v>
      </c>
      <c r="O203" s="103" t="s">
        <v>945</v>
      </c>
      <c r="P203" s="26" t="s">
        <v>951</v>
      </c>
    </row>
    <row r="204" spans="1:16" ht="63" x14ac:dyDescent="0.25">
      <c r="A204" s="890">
        <v>3</v>
      </c>
      <c r="B204" s="1456"/>
      <c r="C204" s="147" t="s">
        <v>417</v>
      </c>
      <c r="D204" s="1282"/>
      <c r="E204" s="1282"/>
      <c r="F204" s="215">
        <v>99</v>
      </c>
      <c r="G204" s="216">
        <v>100</v>
      </c>
      <c r="H204" s="1282" t="s">
        <v>80</v>
      </c>
      <c r="I204" s="822"/>
      <c r="J204" s="1299"/>
      <c r="K204" s="1296"/>
      <c r="L204" s="1242"/>
      <c r="M204" s="247" t="s">
        <v>1052</v>
      </c>
      <c r="N204" s="957"/>
      <c r="O204" s="104" t="s">
        <v>945</v>
      </c>
      <c r="P204" s="25" t="s">
        <v>951</v>
      </c>
    </row>
    <row r="205" spans="1:16" s="103" customFormat="1" ht="32.25" thickBot="1" x14ac:dyDescent="0.3">
      <c r="A205" s="309">
        <v>4</v>
      </c>
      <c r="B205" s="1461"/>
      <c r="C205" s="292" t="s">
        <v>911</v>
      </c>
      <c r="D205" s="599" t="s">
        <v>345</v>
      </c>
      <c r="E205" s="599">
        <v>20</v>
      </c>
      <c r="F205" s="166"/>
      <c r="G205" s="1148">
        <v>48.048000000000002</v>
      </c>
      <c r="H205" s="599" t="s">
        <v>531</v>
      </c>
      <c r="I205" s="1300"/>
      <c r="J205" s="1301" t="s">
        <v>111</v>
      </c>
      <c r="K205" s="1296" t="s">
        <v>533</v>
      </c>
      <c r="L205" s="1242" t="s">
        <v>912</v>
      </c>
      <c r="M205" s="247" t="s">
        <v>913</v>
      </c>
      <c r="N205" s="957" t="s">
        <v>1021</v>
      </c>
      <c r="O205" s="103" t="s">
        <v>945</v>
      </c>
      <c r="P205" s="26" t="s">
        <v>951</v>
      </c>
    </row>
    <row r="206" spans="1:16" s="25" customFormat="1" ht="16.5" thickBot="1" x14ac:dyDescent="0.3">
      <c r="A206" s="893"/>
      <c r="B206" s="161" t="s">
        <v>188</v>
      </c>
      <c r="C206" s="705"/>
      <c r="D206" s="590" t="s">
        <v>223</v>
      </c>
      <c r="E206" s="1293"/>
      <c r="F206" s="349">
        <f>SUM(F202:F205)</f>
        <v>99</v>
      </c>
      <c r="G206" s="592">
        <f>SUM(G202:G205)</f>
        <v>728.03300000000002</v>
      </c>
      <c r="H206" s="1294"/>
      <c r="I206" s="349"/>
      <c r="J206" s="1054"/>
      <c r="K206" s="241"/>
      <c r="L206" s="357"/>
      <c r="M206" s="59"/>
      <c r="N206" s="1085"/>
      <c r="O206" s="104" t="s">
        <v>945</v>
      </c>
      <c r="P206" s="25" t="s">
        <v>951</v>
      </c>
    </row>
    <row r="207" spans="1:16" x14ac:dyDescent="0.25">
      <c r="A207" s="347">
        <v>1</v>
      </c>
      <c r="B207" s="1417" t="s">
        <v>125</v>
      </c>
      <c r="C207" s="479" t="s">
        <v>535</v>
      </c>
      <c r="D207" s="1243" t="s">
        <v>224</v>
      </c>
      <c r="E207" s="1243">
        <v>8</v>
      </c>
      <c r="F207" s="807"/>
      <c r="G207" s="1256">
        <v>15</v>
      </c>
      <c r="H207" s="823" t="s">
        <v>531</v>
      </c>
      <c r="I207" s="824"/>
      <c r="J207" s="1243" t="s">
        <v>111</v>
      </c>
      <c r="K207" s="152" t="s">
        <v>533</v>
      </c>
      <c r="L207" s="1071"/>
      <c r="M207" s="114" t="s">
        <v>1053</v>
      </c>
      <c r="N207" s="958"/>
      <c r="O207" s="104" t="s">
        <v>945</v>
      </c>
      <c r="P207" s="25" t="s">
        <v>951</v>
      </c>
    </row>
    <row r="208" spans="1:16" s="103" customFormat="1" ht="32.25" thickBot="1" x14ac:dyDescent="0.3">
      <c r="A208" s="306">
        <v>2</v>
      </c>
      <c r="B208" s="1417"/>
      <c r="C208" s="290" t="s">
        <v>915</v>
      </c>
      <c r="D208" s="1230" t="s">
        <v>224</v>
      </c>
      <c r="E208" s="1230">
        <v>2</v>
      </c>
      <c r="F208" s="215"/>
      <c r="G208" s="1137">
        <f>6.073+9.813</f>
        <v>15.886000000000001</v>
      </c>
      <c r="H208" s="1146" t="s">
        <v>531</v>
      </c>
      <c r="I208" s="822"/>
      <c r="J208" s="1230" t="s">
        <v>111</v>
      </c>
      <c r="K208" s="147" t="s">
        <v>533</v>
      </c>
      <c r="L208" s="742" t="s">
        <v>728</v>
      </c>
      <c r="M208" s="247" t="s">
        <v>916</v>
      </c>
      <c r="N208" s="957" t="s">
        <v>1108</v>
      </c>
      <c r="O208" s="103" t="s">
        <v>945</v>
      </c>
      <c r="P208" s="26" t="s">
        <v>951</v>
      </c>
    </row>
    <row r="209" spans="1:16" s="26" customFormat="1" ht="16.5" thickBot="1" x14ac:dyDescent="0.3">
      <c r="A209" s="887"/>
      <c r="B209" s="33" t="s">
        <v>188</v>
      </c>
      <c r="C209" s="33"/>
      <c r="D209" s="35"/>
      <c r="E209" s="245"/>
      <c r="F209" s="37">
        <f>SUM(F207:F208)</f>
        <v>0</v>
      </c>
      <c r="G209" s="38">
        <f>SUM(G207:G208)</f>
        <v>30.886000000000003</v>
      </c>
      <c r="H209" s="240"/>
      <c r="I209" s="37"/>
      <c r="J209" s="1052"/>
      <c r="K209" s="241"/>
      <c r="L209" s="357"/>
      <c r="M209" s="59"/>
      <c r="N209" s="1085"/>
      <c r="O209" s="104" t="s">
        <v>945</v>
      </c>
      <c r="P209" s="25" t="s">
        <v>951</v>
      </c>
    </row>
    <row r="210" spans="1:16" s="103" customFormat="1" ht="48" thickBot="1" x14ac:dyDescent="0.3">
      <c r="A210" s="484">
        <v>1</v>
      </c>
      <c r="B210" s="1220" t="s">
        <v>159</v>
      </c>
      <c r="C210" s="290" t="s">
        <v>537</v>
      </c>
      <c r="D210" s="1230" t="s">
        <v>224</v>
      </c>
      <c r="E210" s="200">
        <v>3</v>
      </c>
      <c r="F210" s="814"/>
      <c r="G210" s="216">
        <v>5</v>
      </c>
      <c r="H210" s="1230" t="s">
        <v>531</v>
      </c>
      <c r="I210" s="201"/>
      <c r="J210" s="1230" t="s">
        <v>115</v>
      </c>
      <c r="K210" s="741" t="s">
        <v>533</v>
      </c>
      <c r="L210" s="1242"/>
      <c r="M210" s="247" t="s">
        <v>1053</v>
      </c>
      <c r="N210" s="957"/>
      <c r="O210" s="104" t="s">
        <v>945</v>
      </c>
      <c r="P210" s="25" t="s">
        <v>951</v>
      </c>
    </row>
    <row r="211" spans="1:16" s="26" customFormat="1" ht="16.5" thickBot="1" x14ac:dyDescent="0.3">
      <c r="A211" s="887"/>
      <c r="B211" s="133" t="s">
        <v>188</v>
      </c>
      <c r="C211" s="57"/>
      <c r="D211" s="35"/>
      <c r="E211" s="248"/>
      <c r="F211" s="134">
        <f>SUM(F210:F210)</f>
        <v>0</v>
      </c>
      <c r="G211" s="140">
        <f>SUM(G210:G210)</f>
        <v>5</v>
      </c>
      <c r="H211" s="140"/>
      <c r="I211" s="134"/>
      <c r="J211" s="1052"/>
      <c r="K211" s="241"/>
      <c r="L211" s="357"/>
      <c r="M211" s="59"/>
      <c r="N211" s="1085"/>
      <c r="O211" s="104" t="s">
        <v>945</v>
      </c>
      <c r="P211" s="25" t="s">
        <v>951</v>
      </c>
    </row>
    <row r="212" spans="1:16" s="103" customFormat="1" ht="63.75" thickBot="1" x14ac:dyDescent="0.3">
      <c r="A212" s="309">
        <v>1</v>
      </c>
      <c r="B212" s="697" t="s">
        <v>165</v>
      </c>
      <c r="C212" s="292" t="s">
        <v>540</v>
      </c>
      <c r="D212" s="599" t="s">
        <v>224</v>
      </c>
      <c r="E212" s="599">
        <v>1</v>
      </c>
      <c r="F212" s="166"/>
      <c r="G212" s="217">
        <v>40</v>
      </c>
      <c r="H212" s="599" t="s">
        <v>541</v>
      </c>
      <c r="I212" s="218"/>
      <c r="J212" s="599" t="s">
        <v>112</v>
      </c>
      <c r="K212" s="745" t="s">
        <v>533</v>
      </c>
      <c r="L212" s="1242" t="s">
        <v>730</v>
      </c>
      <c r="M212" s="247" t="s">
        <v>825</v>
      </c>
      <c r="N212" s="957"/>
      <c r="O212" s="103" t="s">
        <v>945</v>
      </c>
      <c r="P212" s="26" t="s">
        <v>951</v>
      </c>
    </row>
    <row r="213" spans="1:16" s="103" customFormat="1" ht="32.25" thickBot="1" x14ac:dyDescent="0.3">
      <c r="A213" s="306">
        <v>1</v>
      </c>
      <c r="B213" s="1218" t="s">
        <v>56</v>
      </c>
      <c r="C213" s="290" t="s">
        <v>542</v>
      </c>
      <c r="D213" s="1230" t="s">
        <v>34</v>
      </c>
      <c r="E213" s="1230">
        <v>80</v>
      </c>
      <c r="F213" s="215"/>
      <c r="G213" s="1137">
        <v>43.392000000000003</v>
      </c>
      <c r="H213" s="1230" t="s">
        <v>541</v>
      </c>
      <c r="I213" s="201"/>
      <c r="J213" s="1230" t="s">
        <v>112</v>
      </c>
      <c r="K213" s="741" t="s">
        <v>533</v>
      </c>
      <c r="L213" s="1242" t="s">
        <v>543</v>
      </c>
      <c r="M213" s="247" t="s">
        <v>865</v>
      </c>
      <c r="N213" s="957" t="s">
        <v>1110</v>
      </c>
      <c r="O213" s="103" t="s">
        <v>945</v>
      </c>
      <c r="P213" s="26" t="s">
        <v>951</v>
      </c>
    </row>
    <row r="214" spans="1:16" s="25" customFormat="1" ht="16.5" thickBot="1" x14ac:dyDescent="0.3">
      <c r="A214" s="887"/>
      <c r="B214" s="33" t="s">
        <v>188</v>
      </c>
      <c r="C214" s="49"/>
      <c r="D214" s="35"/>
      <c r="E214" s="245"/>
      <c r="F214" s="37">
        <f>SUM(F212:F213)</f>
        <v>0</v>
      </c>
      <c r="G214" s="38">
        <f>SUM(G212:G213)</f>
        <v>83.391999999999996</v>
      </c>
      <c r="H214" s="38"/>
      <c r="I214" s="249"/>
      <c r="J214" s="1052"/>
      <c r="K214" s="241"/>
      <c r="L214" s="357"/>
      <c r="M214" s="59"/>
      <c r="N214" s="1085"/>
      <c r="O214" s="104" t="s">
        <v>945</v>
      </c>
      <c r="P214" s="25" t="s">
        <v>951</v>
      </c>
    </row>
    <row r="215" spans="1:16" x14ac:dyDescent="0.25">
      <c r="A215" s="903">
        <v>1</v>
      </c>
      <c r="B215" s="1462" t="s">
        <v>166</v>
      </c>
      <c r="C215" s="159" t="s">
        <v>544</v>
      </c>
      <c r="D215" s="1229" t="s">
        <v>224</v>
      </c>
      <c r="E215" s="1229">
        <v>1</v>
      </c>
      <c r="F215" s="825"/>
      <c r="G215" s="213">
        <v>10</v>
      </c>
      <c r="H215" s="1229" t="s">
        <v>541</v>
      </c>
      <c r="I215" s="821"/>
      <c r="J215" s="1053" t="s">
        <v>113</v>
      </c>
      <c r="K215" s="740" t="s">
        <v>533</v>
      </c>
      <c r="L215" s="1242" t="s">
        <v>545</v>
      </c>
      <c r="M215" s="247" t="s">
        <v>825</v>
      </c>
      <c r="N215" s="958"/>
      <c r="O215" s="104" t="s">
        <v>945</v>
      </c>
      <c r="P215" s="25" t="s">
        <v>951</v>
      </c>
    </row>
    <row r="216" spans="1:16" s="103" customFormat="1" ht="48" thickBot="1" x14ac:dyDescent="0.3">
      <c r="A216" s="1070">
        <v>2</v>
      </c>
      <c r="B216" s="1420"/>
      <c r="C216" s="160" t="s">
        <v>876</v>
      </c>
      <c r="D216" s="736" t="s">
        <v>224</v>
      </c>
      <c r="E216" s="736">
        <v>3</v>
      </c>
      <c r="F216" s="167"/>
      <c r="G216" s="1264">
        <f>226.233+226.233+226.232</f>
        <v>678.69799999999998</v>
      </c>
      <c r="H216" s="736" t="s">
        <v>541</v>
      </c>
      <c r="I216" s="391"/>
      <c r="J216" s="736" t="s">
        <v>152</v>
      </c>
      <c r="K216" s="743" t="s">
        <v>533</v>
      </c>
      <c r="L216" s="119" t="s">
        <v>731</v>
      </c>
      <c r="M216" s="733" t="s">
        <v>877</v>
      </c>
      <c r="N216" s="1249" t="s">
        <v>1037</v>
      </c>
      <c r="O216" s="103" t="s">
        <v>945</v>
      </c>
      <c r="P216" s="26" t="s">
        <v>951</v>
      </c>
    </row>
    <row r="217" spans="1:16" s="103" customFormat="1" ht="31.5" x14ac:dyDescent="0.25">
      <c r="A217" s="304">
        <v>1</v>
      </c>
      <c r="B217" s="1418" t="s">
        <v>10</v>
      </c>
      <c r="C217" s="159" t="s">
        <v>546</v>
      </c>
      <c r="D217" s="1229" t="s">
        <v>34</v>
      </c>
      <c r="E217" s="1229">
        <v>200</v>
      </c>
      <c r="F217" s="212"/>
      <c r="G217" s="1147">
        <v>159.68</v>
      </c>
      <c r="H217" s="1229" t="s">
        <v>541</v>
      </c>
      <c r="I217" s="1147"/>
      <c r="J217" s="1229" t="s">
        <v>112</v>
      </c>
      <c r="K217" s="740" t="s">
        <v>533</v>
      </c>
      <c r="L217" s="113" t="s">
        <v>547</v>
      </c>
      <c r="M217" s="805" t="s">
        <v>863</v>
      </c>
      <c r="N217" s="961" t="s">
        <v>1113</v>
      </c>
      <c r="O217" s="103" t="s">
        <v>945</v>
      </c>
      <c r="P217" s="26" t="s">
        <v>951</v>
      </c>
    </row>
    <row r="218" spans="1:16" s="103" customFormat="1" ht="32.25" thickBot="1" x14ac:dyDescent="0.3">
      <c r="A218" s="309">
        <v>2</v>
      </c>
      <c r="B218" s="1419"/>
      <c r="C218" s="148" t="s">
        <v>871</v>
      </c>
      <c r="D218" s="599" t="s">
        <v>34</v>
      </c>
      <c r="E218" s="599">
        <v>180</v>
      </c>
      <c r="F218" s="166"/>
      <c r="G218" s="1148">
        <v>184.57400000000001</v>
      </c>
      <c r="H218" s="599" t="s">
        <v>541</v>
      </c>
      <c r="I218" s="1148"/>
      <c r="J218" s="599" t="s">
        <v>35</v>
      </c>
      <c r="K218" s="745" t="s">
        <v>533</v>
      </c>
      <c r="L218" s="149" t="s">
        <v>548</v>
      </c>
      <c r="M218" s="747" t="s">
        <v>870</v>
      </c>
      <c r="N218" s="1041" t="s">
        <v>1109</v>
      </c>
      <c r="O218" s="103" t="s">
        <v>945</v>
      </c>
      <c r="P218" s="26" t="s">
        <v>951</v>
      </c>
    </row>
    <row r="219" spans="1:16" s="25" customFormat="1" ht="16.5" thickBot="1" x14ac:dyDescent="0.3">
      <c r="A219" s="893"/>
      <c r="B219" s="161" t="s">
        <v>188</v>
      </c>
      <c r="C219" s="705"/>
      <c r="D219" s="590"/>
      <c r="E219" s="731"/>
      <c r="F219" s="349">
        <f>SUM(F215:F218)</f>
        <v>0</v>
      </c>
      <c r="G219" s="592">
        <f>SUM(G215:G218)</f>
        <v>1032.952</v>
      </c>
      <c r="H219" s="592"/>
      <c r="I219" s="349"/>
      <c r="J219" s="1054"/>
      <c r="K219" s="732"/>
      <c r="L219" s="628"/>
      <c r="M219" s="169"/>
      <c r="N219" s="1084"/>
      <c r="O219" s="104" t="s">
        <v>945</v>
      </c>
      <c r="P219" s="25" t="s">
        <v>951</v>
      </c>
    </row>
    <row r="220" spans="1:16" ht="48" thickBot="1" x14ac:dyDescent="0.3">
      <c r="A220" s="911">
        <v>1</v>
      </c>
      <c r="B220" s="1217" t="s">
        <v>167</v>
      </c>
      <c r="C220" s="479" t="s">
        <v>549</v>
      </c>
      <c r="D220" s="1243" t="s">
        <v>224</v>
      </c>
      <c r="E220" s="1243">
        <v>1</v>
      </c>
      <c r="F220" s="807">
        <v>136</v>
      </c>
      <c r="G220" s="1256">
        <v>136</v>
      </c>
      <c r="H220" s="1243" t="s">
        <v>541</v>
      </c>
      <c r="I220" s="824"/>
      <c r="J220" s="1243" t="s">
        <v>111</v>
      </c>
      <c r="K220" s="826" t="s">
        <v>536</v>
      </c>
      <c r="L220" s="1242" t="s">
        <v>732</v>
      </c>
      <c r="M220" s="247" t="s">
        <v>825</v>
      </c>
      <c r="N220" s="1090"/>
      <c r="O220" s="104" t="s">
        <v>945</v>
      </c>
      <c r="P220" s="25" t="s">
        <v>951</v>
      </c>
    </row>
    <row r="221" spans="1:16" s="25" customFormat="1" ht="16.5" thickBot="1" x14ac:dyDescent="0.3">
      <c r="A221" s="887"/>
      <c r="B221" s="33" t="s">
        <v>188</v>
      </c>
      <c r="C221" s="57"/>
      <c r="D221" s="110"/>
      <c r="E221" s="193"/>
      <c r="F221" s="37">
        <f>SUM(F220:F220)</f>
        <v>136</v>
      </c>
      <c r="G221" s="38">
        <f>SUM(G220:G220)</f>
        <v>136</v>
      </c>
      <c r="H221" s="112"/>
      <c r="I221" s="112"/>
      <c r="J221" s="1052"/>
      <c r="K221" s="241"/>
      <c r="L221" s="357"/>
      <c r="M221" s="59"/>
      <c r="N221" s="1085"/>
      <c r="O221" s="104" t="s">
        <v>945</v>
      </c>
      <c r="P221" s="25" t="s">
        <v>951</v>
      </c>
    </row>
    <row r="222" spans="1:16" x14ac:dyDescent="0.25">
      <c r="A222" s="903">
        <v>1</v>
      </c>
      <c r="B222" s="1475" t="s">
        <v>168</v>
      </c>
      <c r="C222" s="320" t="s">
        <v>213</v>
      </c>
      <c r="D222" s="1229" t="s">
        <v>224</v>
      </c>
      <c r="E222" s="1229">
        <v>1</v>
      </c>
      <c r="F222" s="827"/>
      <c r="G222" s="213">
        <v>70</v>
      </c>
      <c r="H222" s="825" t="s">
        <v>541</v>
      </c>
      <c r="I222" s="828"/>
      <c r="J222" s="1229" t="s">
        <v>112</v>
      </c>
      <c r="K222" s="740" t="s">
        <v>533</v>
      </c>
      <c r="L222" s="1242" t="s">
        <v>733</v>
      </c>
      <c r="M222" s="247" t="s">
        <v>825</v>
      </c>
      <c r="N222" s="958"/>
      <c r="O222" s="104" t="s">
        <v>945</v>
      </c>
      <c r="P222" s="25" t="s">
        <v>951</v>
      </c>
    </row>
    <row r="223" spans="1:16" ht="16.5" thickBot="1" x14ac:dyDescent="0.3">
      <c r="A223" s="484">
        <v>2</v>
      </c>
      <c r="B223" s="1476"/>
      <c r="C223" s="290" t="s">
        <v>538</v>
      </c>
      <c r="D223" s="1230" t="s">
        <v>224</v>
      </c>
      <c r="E223" s="1230">
        <v>4</v>
      </c>
      <c r="F223" s="829"/>
      <c r="G223" s="216">
        <v>30</v>
      </c>
      <c r="H223" s="814" t="s">
        <v>541</v>
      </c>
      <c r="I223" s="830"/>
      <c r="J223" s="1230" t="s">
        <v>113</v>
      </c>
      <c r="K223" s="741" t="s">
        <v>533</v>
      </c>
      <c r="L223" s="1242" t="s">
        <v>734</v>
      </c>
      <c r="M223" s="247" t="s">
        <v>825</v>
      </c>
      <c r="N223" s="958"/>
      <c r="O223" s="104" t="s">
        <v>945</v>
      </c>
      <c r="P223" s="25" t="s">
        <v>951</v>
      </c>
    </row>
    <row r="224" spans="1:16" s="25" customFormat="1" ht="16.5" thickBot="1" x14ac:dyDescent="0.3">
      <c r="A224" s="898"/>
      <c r="B224" s="154" t="s">
        <v>188</v>
      </c>
      <c r="C224" s="163"/>
      <c r="D224" s="581"/>
      <c r="E224" s="582"/>
      <c r="F224" s="196">
        <f>SUM(F222:F223)</f>
        <v>0</v>
      </c>
      <c r="G224" s="197">
        <f>SUM(G222:G223)</f>
        <v>100</v>
      </c>
      <c r="H224" s="165"/>
      <c r="I224" s="165"/>
      <c r="J224" s="156"/>
      <c r="K224" s="155"/>
      <c r="L224" s="145"/>
      <c r="M224" s="70"/>
      <c r="N224" s="1082"/>
      <c r="O224" s="104" t="s">
        <v>945</v>
      </c>
      <c r="P224" s="25" t="s">
        <v>951</v>
      </c>
    </row>
    <row r="225" spans="1:16" s="103" customFormat="1" ht="31.5" x14ac:dyDescent="0.25">
      <c r="A225" s="304">
        <v>1</v>
      </c>
      <c r="B225" s="1460" t="s">
        <v>61</v>
      </c>
      <c r="C225" s="1149" t="s">
        <v>550</v>
      </c>
      <c r="D225" s="1229"/>
      <c r="E225" s="1229"/>
      <c r="F225" s="212"/>
      <c r="G225" s="1147">
        <v>44.064999999999998</v>
      </c>
      <c r="H225" s="1229" t="s">
        <v>532</v>
      </c>
      <c r="I225" s="214"/>
      <c r="J225" s="825" t="s">
        <v>112</v>
      </c>
      <c r="K225" s="159" t="s">
        <v>533</v>
      </c>
      <c r="L225" s="113" t="s">
        <v>735</v>
      </c>
      <c r="M225" s="805" t="s">
        <v>1017</v>
      </c>
      <c r="N225" s="961" t="s">
        <v>1119</v>
      </c>
      <c r="O225" s="103" t="s">
        <v>945</v>
      </c>
      <c r="P225" s="26" t="s">
        <v>951</v>
      </c>
    </row>
    <row r="226" spans="1:16" s="103" customFormat="1" ht="16.5" thickBot="1" x14ac:dyDescent="0.3">
      <c r="A226" s="306">
        <v>2</v>
      </c>
      <c r="B226" s="1456"/>
      <c r="C226" s="147" t="s">
        <v>1015</v>
      </c>
      <c r="D226" s="1230" t="s">
        <v>224</v>
      </c>
      <c r="E226" s="1230">
        <v>3</v>
      </c>
      <c r="F226" s="216">
        <v>5</v>
      </c>
      <c r="G226" s="216">
        <v>5</v>
      </c>
      <c r="H226" s="1230" t="s">
        <v>551</v>
      </c>
      <c r="I226" s="1230"/>
      <c r="J226" s="1230" t="s">
        <v>113</v>
      </c>
      <c r="K226" s="147" t="s">
        <v>533</v>
      </c>
      <c r="L226" s="247" t="s">
        <v>1053</v>
      </c>
      <c r="M226" s="147"/>
      <c r="N226" s="957"/>
      <c r="P226" s="26"/>
    </row>
    <row r="227" spans="1:16" s="103" customFormat="1" ht="16.5" thickBot="1" x14ac:dyDescent="0.3">
      <c r="A227" s="309">
        <v>3</v>
      </c>
      <c r="B227" s="1461"/>
      <c r="C227" s="148" t="s">
        <v>538</v>
      </c>
      <c r="D227" s="599" t="s">
        <v>224</v>
      </c>
      <c r="E227" s="599">
        <v>3</v>
      </c>
      <c r="F227" s="809">
        <v>600</v>
      </c>
      <c r="G227" s="1147">
        <v>450</v>
      </c>
      <c r="H227" s="1229" t="s">
        <v>539</v>
      </c>
      <c r="I227" s="214"/>
      <c r="J227" s="1229" t="s">
        <v>112</v>
      </c>
      <c r="K227" s="740" t="s">
        <v>533</v>
      </c>
      <c r="L227" s="1242" t="s">
        <v>729</v>
      </c>
      <c r="M227" s="247" t="s">
        <v>1145</v>
      </c>
      <c r="N227" s="957"/>
      <c r="O227" s="103" t="s">
        <v>945</v>
      </c>
      <c r="P227" s="26" t="s">
        <v>951</v>
      </c>
    </row>
    <row r="228" spans="1:16" s="103" customFormat="1" ht="31.5" x14ac:dyDescent="0.25">
      <c r="A228" s="347">
        <v>1</v>
      </c>
      <c r="B228" s="1226" t="s">
        <v>235</v>
      </c>
      <c r="C228" s="1207" t="s">
        <v>553</v>
      </c>
      <c r="D228" s="1243" t="s">
        <v>34</v>
      </c>
      <c r="E228" s="1243">
        <v>680</v>
      </c>
      <c r="F228" s="807"/>
      <c r="G228" s="1263"/>
      <c r="H228" s="1208" t="s">
        <v>551</v>
      </c>
      <c r="I228" s="1244">
        <v>898.08</v>
      </c>
      <c r="J228" s="1243" t="s">
        <v>112</v>
      </c>
      <c r="K228" s="152" t="s">
        <v>533</v>
      </c>
      <c r="L228" s="43" t="s">
        <v>554</v>
      </c>
      <c r="M228" s="621" t="s">
        <v>920</v>
      </c>
      <c r="N228" s="1246" t="s">
        <v>921</v>
      </c>
      <c r="O228" s="103" t="s">
        <v>945</v>
      </c>
      <c r="P228" s="26" t="s">
        <v>951</v>
      </c>
    </row>
    <row r="229" spans="1:16" s="25" customFormat="1" x14ac:dyDescent="0.25">
      <c r="A229" s="1091"/>
      <c r="B229" s="256" t="s">
        <v>188</v>
      </c>
      <c r="C229" s="257"/>
      <c r="D229" s="258"/>
      <c r="E229" s="258"/>
      <c r="F229" s="259">
        <f>SUM(F225:F227)</f>
        <v>605</v>
      </c>
      <c r="G229" s="260">
        <f>SUM(G225:G228)</f>
        <v>499.065</v>
      </c>
      <c r="H229" s="260"/>
      <c r="I229" s="259"/>
      <c r="J229" s="258"/>
      <c r="K229" s="261"/>
      <c r="L229" s="1092"/>
      <c r="M229" s="169"/>
      <c r="N229" s="1084"/>
      <c r="O229" s="104" t="s">
        <v>945</v>
      </c>
      <c r="P229" s="25" t="s">
        <v>951</v>
      </c>
    </row>
    <row r="230" spans="1:16" s="25" customFormat="1" ht="31.5" x14ac:dyDescent="0.25">
      <c r="A230" s="908"/>
      <c r="B230" s="940" t="s">
        <v>129</v>
      </c>
      <c r="C230" s="262"/>
      <c r="D230" s="263"/>
      <c r="E230" s="264"/>
      <c r="F230" s="229">
        <f>F206+F209+F211+F214+F219+F221+F224+F229</f>
        <v>840</v>
      </c>
      <c r="G230" s="265">
        <f>G206+G209+G211+G214+G219+G221+G224+G229</f>
        <v>2615.328</v>
      </c>
      <c r="H230" s="266"/>
      <c r="I230" s="267"/>
      <c r="J230" s="1055"/>
      <c r="K230" s="268"/>
      <c r="L230" s="1093"/>
      <c r="M230" s="269"/>
      <c r="N230" s="1094"/>
      <c r="O230" s="104" t="s">
        <v>945</v>
      </c>
      <c r="P230" s="25" t="s">
        <v>951</v>
      </c>
    </row>
    <row r="231" spans="1:16" s="25" customFormat="1" x14ac:dyDescent="0.25">
      <c r="A231" s="909"/>
      <c r="B231" s="91" t="s">
        <v>227</v>
      </c>
      <c r="C231" s="270"/>
      <c r="D231" s="271"/>
      <c r="E231" s="272"/>
      <c r="F231" s="95"/>
      <c r="G231" s="273">
        <f>G230</f>
        <v>2615.328</v>
      </c>
      <c r="H231" s="274"/>
      <c r="I231" s="95"/>
      <c r="J231" s="1056"/>
      <c r="K231" s="239"/>
      <c r="L231" s="377"/>
      <c r="M231" s="238"/>
      <c r="N231" s="1088"/>
      <c r="O231" s="104" t="s">
        <v>945</v>
      </c>
      <c r="P231" s="25" t="s">
        <v>951</v>
      </c>
    </row>
    <row r="232" spans="1:16" s="25" customFormat="1" x14ac:dyDescent="0.25">
      <c r="A232" s="909"/>
      <c r="B232" s="91" t="s">
        <v>190</v>
      </c>
      <c r="C232" s="270"/>
      <c r="D232" s="271"/>
      <c r="E232" s="272"/>
      <c r="F232" s="95"/>
      <c r="G232" s="275"/>
      <c r="H232" s="274"/>
      <c r="I232" s="95"/>
      <c r="J232" s="1056"/>
      <c r="K232" s="239"/>
      <c r="L232" s="377"/>
      <c r="M232" s="238"/>
      <c r="N232" s="1088"/>
      <c r="O232" s="104" t="s">
        <v>945</v>
      </c>
      <c r="P232" s="25" t="s">
        <v>951</v>
      </c>
    </row>
    <row r="233" spans="1:16" s="25" customFormat="1" ht="16.5" thickBot="1" x14ac:dyDescent="0.3">
      <c r="A233" s="910"/>
      <c r="B233" s="594" t="s">
        <v>106</v>
      </c>
      <c r="C233" s="1302"/>
      <c r="D233" s="520"/>
      <c r="E233" s="1303"/>
      <c r="F233" s="522"/>
      <c r="G233" s="873"/>
      <c r="H233" s="524"/>
      <c r="I233" s="522"/>
      <c r="J233" s="1304"/>
      <c r="K233" s="519"/>
      <c r="L233" s="629"/>
      <c r="M233" s="735"/>
      <c r="N233" s="1089"/>
      <c r="O233" s="104" t="s">
        <v>945</v>
      </c>
      <c r="P233" s="25" t="s">
        <v>951</v>
      </c>
    </row>
    <row r="234" spans="1:16" ht="16.5" thickBot="1" x14ac:dyDescent="0.3">
      <c r="A234" s="1430" t="s">
        <v>141</v>
      </c>
      <c r="B234" s="1431"/>
      <c r="C234" s="1431"/>
      <c r="D234" s="1431"/>
      <c r="E234" s="1431"/>
      <c r="F234" s="1431"/>
      <c r="G234" s="1431"/>
      <c r="H234" s="1431"/>
      <c r="I234" s="1431"/>
      <c r="J234" s="1431"/>
      <c r="K234" s="1431"/>
      <c r="L234" s="1431"/>
      <c r="M234" s="1431"/>
      <c r="N234" s="1432"/>
      <c r="O234" s="104" t="s">
        <v>945</v>
      </c>
      <c r="P234" s="25" t="s">
        <v>950</v>
      </c>
    </row>
    <row r="235" spans="1:16" x14ac:dyDescent="0.25">
      <c r="A235" s="319">
        <v>1</v>
      </c>
      <c r="B235" s="1460" t="s">
        <v>229</v>
      </c>
      <c r="C235" s="1477" t="s">
        <v>481</v>
      </c>
      <c r="D235" s="1229" t="s">
        <v>224</v>
      </c>
      <c r="E235" s="1229">
        <v>2</v>
      </c>
      <c r="F235" s="212"/>
      <c r="G235" s="1479">
        <v>5</v>
      </c>
      <c r="H235" s="1481" t="s">
        <v>80</v>
      </c>
      <c r="I235" s="1229"/>
      <c r="J235" s="1481" t="s">
        <v>37</v>
      </c>
      <c r="K235" s="1231"/>
      <c r="L235" s="1238" t="s">
        <v>482</v>
      </c>
      <c r="M235" s="1493" t="s">
        <v>937</v>
      </c>
      <c r="N235" s="956"/>
      <c r="O235" s="104" t="s">
        <v>945</v>
      </c>
      <c r="P235" s="25" t="s">
        <v>950</v>
      </c>
    </row>
    <row r="236" spans="1:16" x14ac:dyDescent="0.25">
      <c r="A236" s="484">
        <v>2</v>
      </c>
      <c r="B236" s="1456"/>
      <c r="C236" s="1478"/>
      <c r="D236" s="1230" t="s">
        <v>34</v>
      </c>
      <c r="E236" s="1230">
        <v>20</v>
      </c>
      <c r="F236" s="215"/>
      <c r="G236" s="1480"/>
      <c r="H236" s="1482"/>
      <c r="I236" s="277"/>
      <c r="J236" s="1482"/>
      <c r="K236" s="1232"/>
      <c r="L236" s="1252" t="s">
        <v>483</v>
      </c>
      <c r="M236" s="1494"/>
      <c r="N236" s="958"/>
      <c r="O236" s="104" t="s">
        <v>945</v>
      </c>
      <c r="P236" s="25" t="s">
        <v>950</v>
      </c>
    </row>
    <row r="237" spans="1:16" x14ac:dyDescent="0.25">
      <c r="A237" s="890">
        <v>3</v>
      </c>
      <c r="B237" s="1456"/>
      <c r="C237" s="1228" t="s">
        <v>484</v>
      </c>
      <c r="D237" s="1230" t="s">
        <v>224</v>
      </c>
      <c r="E237" s="1230">
        <v>2</v>
      </c>
      <c r="F237" s="215">
        <v>5</v>
      </c>
      <c r="G237" s="216">
        <v>5</v>
      </c>
      <c r="H237" s="1230" t="s">
        <v>80</v>
      </c>
      <c r="I237" s="1230"/>
      <c r="J237" s="1230" t="s">
        <v>113</v>
      </c>
      <c r="K237" s="1232"/>
      <c r="L237" s="1252" t="s">
        <v>482</v>
      </c>
      <c r="M237" s="247" t="s">
        <v>938</v>
      </c>
      <c r="N237" s="958"/>
      <c r="O237" s="104" t="s">
        <v>945</v>
      </c>
      <c r="P237" s="25" t="s">
        <v>950</v>
      </c>
    </row>
    <row r="238" spans="1:16" x14ac:dyDescent="0.25">
      <c r="A238" s="484">
        <v>4</v>
      </c>
      <c r="B238" s="1456"/>
      <c r="C238" s="1228" t="s">
        <v>485</v>
      </c>
      <c r="D238" s="1230" t="s">
        <v>224</v>
      </c>
      <c r="E238" s="1230">
        <v>2</v>
      </c>
      <c r="F238" s="215">
        <v>5</v>
      </c>
      <c r="G238" s="216">
        <v>5</v>
      </c>
      <c r="H238" s="1230" t="s">
        <v>80</v>
      </c>
      <c r="I238" s="1230"/>
      <c r="J238" s="1230" t="s">
        <v>113</v>
      </c>
      <c r="K238" s="1232"/>
      <c r="L238" s="1252" t="s">
        <v>482</v>
      </c>
      <c r="M238" s="247" t="s">
        <v>939</v>
      </c>
      <c r="N238" s="958"/>
      <c r="O238" s="104" t="s">
        <v>945</v>
      </c>
      <c r="P238" s="25" t="s">
        <v>950</v>
      </c>
    </row>
    <row r="239" spans="1:16" x14ac:dyDescent="0.25">
      <c r="A239" s="890">
        <v>5</v>
      </c>
      <c r="B239" s="1456"/>
      <c r="C239" s="1228" t="s">
        <v>486</v>
      </c>
      <c r="D239" s="1230" t="s">
        <v>224</v>
      </c>
      <c r="E239" s="1230">
        <v>1</v>
      </c>
      <c r="F239" s="215">
        <v>5</v>
      </c>
      <c r="G239" s="216">
        <v>5</v>
      </c>
      <c r="H239" s="1230" t="s">
        <v>80</v>
      </c>
      <c r="I239" s="1230"/>
      <c r="J239" s="1230" t="s">
        <v>113</v>
      </c>
      <c r="K239" s="1232"/>
      <c r="L239" s="1252" t="s">
        <v>482</v>
      </c>
      <c r="M239" s="247" t="s">
        <v>940</v>
      </c>
      <c r="N239" s="958"/>
      <c r="O239" s="104" t="s">
        <v>945</v>
      </c>
      <c r="P239" s="25" t="s">
        <v>950</v>
      </c>
    </row>
    <row r="240" spans="1:16" x14ac:dyDescent="0.25">
      <c r="A240" s="484">
        <v>6</v>
      </c>
      <c r="B240" s="1456"/>
      <c r="C240" s="1232" t="s">
        <v>837</v>
      </c>
      <c r="D240" s="1230" t="s">
        <v>488</v>
      </c>
      <c r="E240" s="1230">
        <v>2</v>
      </c>
      <c r="F240" s="215"/>
      <c r="G240" s="216">
        <v>5</v>
      </c>
      <c r="H240" s="1230" t="s">
        <v>80</v>
      </c>
      <c r="I240" s="1230"/>
      <c r="J240" s="1230" t="s">
        <v>111</v>
      </c>
      <c r="K240" s="1232"/>
      <c r="L240" s="1252" t="s">
        <v>489</v>
      </c>
      <c r="M240" s="247" t="s">
        <v>941</v>
      </c>
      <c r="N240" s="958"/>
      <c r="O240" s="104" t="s">
        <v>945</v>
      </c>
      <c r="P240" s="25" t="s">
        <v>950</v>
      </c>
    </row>
    <row r="241" spans="1:304" ht="16.5" thickBot="1" x14ac:dyDescent="0.3">
      <c r="A241" s="486">
        <v>7</v>
      </c>
      <c r="B241" s="1461"/>
      <c r="C241" s="278" t="s">
        <v>487</v>
      </c>
      <c r="D241" s="599" t="s">
        <v>224</v>
      </c>
      <c r="E241" s="599">
        <v>3</v>
      </c>
      <c r="F241" s="166"/>
      <c r="G241" s="217">
        <v>5</v>
      </c>
      <c r="H241" s="599" t="s">
        <v>80</v>
      </c>
      <c r="I241" s="599"/>
      <c r="J241" s="599" t="s">
        <v>35</v>
      </c>
      <c r="K241" s="278"/>
      <c r="L241" s="1239" t="s">
        <v>490</v>
      </c>
      <c r="M241" s="747" t="s">
        <v>942</v>
      </c>
      <c r="N241" s="959"/>
      <c r="O241" s="104" t="s">
        <v>945</v>
      </c>
      <c r="P241" s="25" t="s">
        <v>950</v>
      </c>
    </row>
    <row r="242" spans="1:304" s="103" customFormat="1" ht="32.25" thickBot="1" x14ac:dyDescent="0.3">
      <c r="A242" s="1171">
        <v>1</v>
      </c>
      <c r="B242" s="1219" t="s">
        <v>181</v>
      </c>
      <c r="C242" s="130" t="s">
        <v>932</v>
      </c>
      <c r="D242" s="131" t="s">
        <v>34</v>
      </c>
      <c r="E242" s="131">
        <v>150</v>
      </c>
      <c r="F242" s="131"/>
      <c r="G242" s="1287"/>
      <c r="H242" s="131" t="s">
        <v>80</v>
      </c>
      <c r="I242" s="1287">
        <v>339.267</v>
      </c>
      <c r="J242" s="131" t="s">
        <v>460</v>
      </c>
      <c r="K242" s="1244"/>
      <c r="L242" s="43"/>
      <c r="M242" s="1151" t="s">
        <v>968</v>
      </c>
      <c r="N242" s="1246" t="s">
        <v>1114</v>
      </c>
      <c r="O242" s="103" t="s">
        <v>945</v>
      </c>
      <c r="P242" s="26" t="s">
        <v>950</v>
      </c>
    </row>
    <row r="243" spans="1:304" s="25" customFormat="1" ht="16.5" thickBot="1" x14ac:dyDescent="0.3">
      <c r="A243" s="887"/>
      <c r="B243" s="33" t="s">
        <v>188</v>
      </c>
      <c r="C243" s="57"/>
      <c r="D243" s="110"/>
      <c r="E243" s="193"/>
      <c r="F243" s="111">
        <f>SUM(F235:F241)</f>
        <v>15</v>
      </c>
      <c r="G243" s="38">
        <f>SUM(G235:G242)</f>
        <v>30</v>
      </c>
      <c r="H243" s="112"/>
      <c r="I243" s="111"/>
      <c r="J243" s="1289"/>
      <c r="K243" s="1305"/>
      <c r="L243" s="301"/>
      <c r="M243" s="282"/>
      <c r="N243" s="1095"/>
      <c r="O243" s="104" t="s">
        <v>945</v>
      </c>
      <c r="P243" s="25" t="s">
        <v>950</v>
      </c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26"/>
      <c r="BM243" s="26"/>
      <c r="BN243" s="26"/>
      <c r="BO243" s="26"/>
      <c r="BP243" s="26"/>
      <c r="BQ243" s="26"/>
      <c r="BR243" s="26"/>
      <c r="BS243" s="26"/>
      <c r="BT243" s="26"/>
      <c r="BU243" s="26"/>
      <c r="BV243" s="26"/>
      <c r="BW243" s="26"/>
      <c r="BX243" s="26"/>
      <c r="BY243" s="26"/>
      <c r="BZ243" s="26"/>
      <c r="CA243" s="26"/>
      <c r="CB243" s="26"/>
      <c r="CC243" s="26"/>
      <c r="CD243" s="26"/>
      <c r="CE243" s="26"/>
      <c r="CF243" s="26"/>
      <c r="CG243" s="26"/>
      <c r="CH243" s="26"/>
      <c r="CI243" s="26"/>
      <c r="CJ243" s="26"/>
      <c r="CK243" s="26"/>
      <c r="CL243" s="26"/>
      <c r="CM243" s="26"/>
      <c r="CN243" s="26"/>
      <c r="CO243" s="26"/>
      <c r="CP243" s="26"/>
      <c r="CQ243" s="26"/>
      <c r="CR243" s="26"/>
      <c r="CS243" s="26"/>
      <c r="CT243" s="26"/>
      <c r="CU243" s="26"/>
      <c r="CV243" s="26"/>
      <c r="CW243" s="26"/>
      <c r="CX243" s="26"/>
      <c r="CY243" s="26"/>
      <c r="CZ243" s="26"/>
      <c r="DA243" s="26"/>
      <c r="DB243" s="26"/>
      <c r="DC243" s="26"/>
      <c r="DD243" s="26"/>
      <c r="DE243" s="26"/>
      <c r="DF243" s="26"/>
      <c r="DG243" s="26"/>
      <c r="DH243" s="26"/>
      <c r="DI243" s="26"/>
      <c r="DJ243" s="26"/>
      <c r="DK243" s="26"/>
      <c r="DL243" s="26"/>
      <c r="DM243" s="26"/>
      <c r="DN243" s="26"/>
      <c r="DO243" s="26"/>
      <c r="DP243" s="26"/>
      <c r="DQ243" s="26"/>
      <c r="DR243" s="26"/>
      <c r="DS243" s="26"/>
      <c r="DT243" s="26"/>
      <c r="DU243" s="26"/>
      <c r="DV243" s="26"/>
      <c r="DW243" s="26"/>
      <c r="DX243" s="26"/>
      <c r="DY243" s="26"/>
      <c r="DZ243" s="26"/>
      <c r="EA243" s="26"/>
      <c r="EB243" s="26"/>
      <c r="EC243" s="26"/>
      <c r="ED243" s="26"/>
      <c r="EE243" s="26"/>
      <c r="EF243" s="26"/>
      <c r="EG243" s="26"/>
      <c r="EH243" s="26"/>
      <c r="EI243" s="26"/>
      <c r="EJ243" s="26"/>
      <c r="EK243" s="26"/>
      <c r="EL243" s="26"/>
      <c r="EM243" s="26"/>
      <c r="EN243" s="26"/>
      <c r="EO243" s="26"/>
      <c r="EP243" s="26"/>
      <c r="EQ243" s="26"/>
      <c r="ER243" s="26"/>
      <c r="ES243" s="26"/>
      <c r="ET243" s="26"/>
      <c r="EU243" s="26"/>
      <c r="EV243" s="26"/>
      <c r="EW243" s="26"/>
      <c r="EX243" s="26"/>
      <c r="EY243" s="26"/>
      <c r="EZ243" s="26"/>
      <c r="FA243" s="26"/>
      <c r="FB243" s="26"/>
      <c r="FC243" s="26"/>
      <c r="FD243" s="26"/>
      <c r="FE243" s="26"/>
      <c r="FF243" s="26"/>
      <c r="FG243" s="26"/>
      <c r="FH243" s="26"/>
      <c r="FI243" s="26"/>
      <c r="FJ243" s="26"/>
      <c r="FK243" s="26"/>
      <c r="FL243" s="26"/>
      <c r="FM243" s="26"/>
      <c r="FN243" s="26"/>
      <c r="FO243" s="26"/>
      <c r="FP243" s="26"/>
      <c r="FQ243" s="26"/>
      <c r="FR243" s="26"/>
      <c r="FS243" s="26"/>
      <c r="FT243" s="26"/>
      <c r="FU243" s="26"/>
      <c r="FV243" s="26"/>
      <c r="FW243" s="26"/>
      <c r="FX243" s="26"/>
      <c r="FY243" s="26"/>
      <c r="FZ243" s="26"/>
      <c r="GA243" s="26"/>
      <c r="GB243" s="26"/>
      <c r="GC243" s="26"/>
      <c r="GD243" s="26"/>
      <c r="GE243" s="26"/>
      <c r="GF243" s="26"/>
      <c r="GG243" s="26"/>
      <c r="GH243" s="26"/>
      <c r="GI243" s="26"/>
      <c r="GJ243" s="26"/>
      <c r="GK243" s="26"/>
      <c r="GL243" s="26"/>
      <c r="GM243" s="26"/>
      <c r="GN243" s="26"/>
      <c r="GO243" s="26"/>
      <c r="GP243" s="26"/>
      <c r="GQ243" s="26"/>
      <c r="GR243" s="26"/>
      <c r="GS243" s="26"/>
      <c r="GT243" s="26"/>
      <c r="GU243" s="26"/>
      <c r="GV243" s="26"/>
      <c r="GW243" s="26"/>
      <c r="GX243" s="26"/>
      <c r="GY243" s="26"/>
      <c r="GZ243" s="26"/>
      <c r="HA243" s="26"/>
      <c r="HB243" s="26"/>
      <c r="HC243" s="26"/>
      <c r="HD243" s="26"/>
      <c r="HE243" s="26"/>
      <c r="HF243" s="26"/>
      <c r="HG243" s="26"/>
      <c r="HH243" s="26"/>
      <c r="HI243" s="26"/>
      <c r="HJ243" s="26"/>
      <c r="HK243" s="26"/>
      <c r="HL243" s="26"/>
      <c r="HM243" s="26"/>
      <c r="HN243" s="26"/>
      <c r="HO243" s="26"/>
      <c r="HP243" s="26"/>
      <c r="HQ243" s="26"/>
      <c r="HR243" s="26"/>
      <c r="HS243" s="26"/>
      <c r="HT243" s="26"/>
      <c r="HU243" s="26"/>
      <c r="HV243" s="26"/>
      <c r="HW243" s="26"/>
      <c r="HX243" s="26"/>
      <c r="HY243" s="26"/>
      <c r="HZ243" s="26"/>
      <c r="IA243" s="26"/>
      <c r="IB243" s="26"/>
      <c r="IC243" s="26"/>
      <c r="ID243" s="26"/>
      <c r="IE243" s="26"/>
      <c r="IF243" s="26"/>
      <c r="IG243" s="26"/>
      <c r="IH243" s="26"/>
      <c r="II243" s="26"/>
      <c r="IJ243" s="26"/>
      <c r="IK243" s="26"/>
      <c r="IL243" s="26"/>
      <c r="IM243" s="26"/>
      <c r="IN243" s="26"/>
      <c r="IO243" s="26"/>
      <c r="IP243" s="26"/>
      <c r="IQ243" s="26"/>
      <c r="IR243" s="26"/>
      <c r="IS243" s="26"/>
      <c r="IT243" s="26"/>
      <c r="IU243" s="26"/>
      <c r="IV243" s="26"/>
      <c r="IW243" s="26"/>
      <c r="IX243" s="26"/>
      <c r="IY243" s="26"/>
      <c r="IZ243" s="26"/>
      <c r="JA243" s="26"/>
      <c r="JB243" s="26"/>
      <c r="JC243" s="26"/>
      <c r="JD243" s="26"/>
      <c r="JE243" s="26"/>
      <c r="JF243" s="26"/>
      <c r="JG243" s="26"/>
      <c r="JH243" s="26"/>
      <c r="JI243" s="26"/>
      <c r="JJ243" s="26"/>
      <c r="JK243" s="26"/>
      <c r="JL243" s="26"/>
      <c r="JM243" s="26"/>
      <c r="JN243" s="26"/>
      <c r="JO243" s="26"/>
      <c r="JP243" s="26"/>
      <c r="JQ243" s="26"/>
      <c r="JR243" s="26"/>
      <c r="JS243" s="26"/>
      <c r="JT243" s="26"/>
      <c r="JU243" s="26"/>
      <c r="JV243" s="26"/>
      <c r="JW243" s="26"/>
      <c r="JX243" s="26"/>
      <c r="JY243" s="26"/>
      <c r="JZ243" s="26"/>
      <c r="KA243" s="26"/>
      <c r="KB243" s="26"/>
      <c r="KC243" s="26"/>
      <c r="KD243" s="26"/>
      <c r="KE243" s="26"/>
      <c r="KF243" s="26"/>
      <c r="KG243" s="26"/>
      <c r="KH243" s="26"/>
      <c r="KI243" s="26"/>
      <c r="KJ243" s="26"/>
      <c r="KK243" s="26"/>
      <c r="KL243" s="26"/>
      <c r="KM243" s="26"/>
      <c r="KN243" s="26"/>
      <c r="KO243" s="26"/>
      <c r="KP243" s="26"/>
      <c r="KQ243" s="26"/>
      <c r="KR243" s="26"/>
    </row>
    <row r="244" spans="1:304" s="25" customFormat="1" ht="31.5" x14ac:dyDescent="0.25">
      <c r="A244" s="912">
        <v>1</v>
      </c>
      <c r="B244" s="1475" t="s">
        <v>230</v>
      </c>
      <c r="C244" s="283" t="s">
        <v>468</v>
      </c>
      <c r="D244" s="284" t="s">
        <v>86</v>
      </c>
      <c r="E244" s="284">
        <v>2</v>
      </c>
      <c r="F244" s="285"/>
      <c r="G244" s="286">
        <v>5</v>
      </c>
      <c r="H244" s="284" t="s">
        <v>80</v>
      </c>
      <c r="I244" s="284"/>
      <c r="J244" s="284" t="s">
        <v>453</v>
      </c>
      <c r="K244" s="288"/>
      <c r="L244" s="287"/>
      <c r="M244" s="289"/>
      <c r="N244" s="969"/>
      <c r="O244" s="104" t="s">
        <v>945</v>
      </c>
      <c r="P244" s="25" t="s">
        <v>950</v>
      </c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26"/>
      <c r="BM244" s="26"/>
      <c r="BN244" s="26"/>
      <c r="BO244" s="26"/>
      <c r="BP244" s="26"/>
      <c r="BQ244" s="26"/>
      <c r="BR244" s="26"/>
      <c r="BS244" s="26"/>
      <c r="BT244" s="26"/>
      <c r="BU244" s="26"/>
      <c r="BV244" s="26"/>
      <c r="BW244" s="26"/>
      <c r="BX244" s="26"/>
      <c r="BY244" s="26"/>
      <c r="BZ244" s="26"/>
      <c r="CA244" s="26"/>
      <c r="CB244" s="26"/>
      <c r="CC244" s="26"/>
      <c r="CD244" s="26"/>
      <c r="CE244" s="26"/>
      <c r="CF244" s="26"/>
      <c r="CG244" s="26"/>
      <c r="CH244" s="26"/>
      <c r="CI244" s="26"/>
      <c r="CJ244" s="26"/>
      <c r="CK244" s="26"/>
      <c r="CL244" s="26"/>
      <c r="CM244" s="26"/>
      <c r="CN244" s="26"/>
      <c r="CO244" s="26"/>
      <c r="CP244" s="26"/>
      <c r="CQ244" s="26"/>
      <c r="CR244" s="26"/>
      <c r="CS244" s="26"/>
      <c r="CT244" s="26"/>
      <c r="CU244" s="26"/>
      <c r="CV244" s="26"/>
      <c r="CW244" s="26"/>
      <c r="CX244" s="26"/>
      <c r="CY244" s="26"/>
      <c r="CZ244" s="26"/>
      <c r="DA244" s="26"/>
      <c r="DB244" s="26"/>
      <c r="DC244" s="26"/>
      <c r="DD244" s="26"/>
      <c r="DE244" s="26"/>
      <c r="DF244" s="26"/>
      <c r="DG244" s="26"/>
      <c r="DH244" s="26"/>
      <c r="DI244" s="26"/>
      <c r="DJ244" s="26"/>
      <c r="DK244" s="26"/>
      <c r="DL244" s="26"/>
      <c r="DM244" s="26"/>
      <c r="DN244" s="26"/>
      <c r="DO244" s="26"/>
      <c r="DP244" s="26"/>
      <c r="DQ244" s="26"/>
      <c r="DR244" s="26"/>
      <c r="DS244" s="26"/>
      <c r="DT244" s="26"/>
      <c r="DU244" s="26"/>
      <c r="DV244" s="26"/>
      <c r="DW244" s="26"/>
      <c r="DX244" s="26"/>
      <c r="DY244" s="26"/>
      <c r="DZ244" s="26"/>
      <c r="EA244" s="26"/>
      <c r="EB244" s="26"/>
      <c r="EC244" s="26"/>
      <c r="ED244" s="26"/>
      <c r="EE244" s="26"/>
      <c r="EF244" s="26"/>
      <c r="EG244" s="26"/>
      <c r="EH244" s="26"/>
      <c r="EI244" s="26"/>
      <c r="EJ244" s="26"/>
      <c r="EK244" s="26"/>
      <c r="EL244" s="26"/>
      <c r="EM244" s="26"/>
      <c r="EN244" s="26"/>
      <c r="EO244" s="26"/>
      <c r="EP244" s="26"/>
      <c r="EQ244" s="26"/>
      <c r="ER244" s="26"/>
      <c r="ES244" s="26"/>
      <c r="ET244" s="26"/>
      <c r="EU244" s="26"/>
      <c r="EV244" s="26"/>
      <c r="EW244" s="26"/>
      <c r="EX244" s="26"/>
      <c r="EY244" s="26"/>
      <c r="EZ244" s="26"/>
      <c r="FA244" s="26"/>
      <c r="FB244" s="26"/>
      <c r="FC244" s="26"/>
      <c r="FD244" s="26"/>
      <c r="FE244" s="26"/>
      <c r="FF244" s="26"/>
      <c r="FG244" s="26"/>
      <c r="FH244" s="26"/>
      <c r="FI244" s="26"/>
      <c r="FJ244" s="26"/>
      <c r="FK244" s="26"/>
      <c r="FL244" s="26"/>
      <c r="FM244" s="26"/>
      <c r="FN244" s="26"/>
      <c r="FO244" s="26"/>
      <c r="FP244" s="26"/>
      <c r="FQ244" s="26"/>
      <c r="FR244" s="26"/>
      <c r="FS244" s="26"/>
      <c r="FT244" s="26"/>
      <c r="FU244" s="26"/>
      <c r="FV244" s="26"/>
      <c r="FW244" s="26"/>
      <c r="FX244" s="26"/>
      <c r="FY244" s="26"/>
      <c r="FZ244" s="26"/>
      <c r="GA244" s="26"/>
      <c r="GB244" s="26"/>
      <c r="GC244" s="26"/>
      <c r="GD244" s="26"/>
      <c r="GE244" s="26"/>
      <c r="GF244" s="26"/>
      <c r="GG244" s="26"/>
      <c r="GH244" s="26"/>
      <c r="GI244" s="26"/>
      <c r="GJ244" s="26"/>
      <c r="GK244" s="26"/>
      <c r="GL244" s="26"/>
      <c r="GM244" s="26"/>
      <c r="GN244" s="26"/>
      <c r="GO244" s="26"/>
      <c r="GP244" s="26"/>
      <c r="GQ244" s="26"/>
      <c r="GR244" s="26"/>
      <c r="GS244" s="26"/>
      <c r="GT244" s="26"/>
      <c r="GU244" s="26"/>
      <c r="GV244" s="26"/>
      <c r="GW244" s="26"/>
      <c r="GX244" s="26"/>
      <c r="GY244" s="26"/>
      <c r="GZ244" s="26"/>
      <c r="HA244" s="26"/>
      <c r="HB244" s="26"/>
      <c r="HC244" s="26"/>
      <c r="HD244" s="26"/>
      <c r="HE244" s="26"/>
      <c r="HF244" s="26"/>
      <c r="HG244" s="26"/>
      <c r="HH244" s="26"/>
      <c r="HI244" s="26"/>
      <c r="HJ244" s="26"/>
      <c r="HK244" s="26"/>
      <c r="HL244" s="26"/>
      <c r="HM244" s="26"/>
      <c r="HN244" s="26"/>
      <c r="HO244" s="26"/>
      <c r="HP244" s="26"/>
      <c r="HQ244" s="26"/>
      <c r="HR244" s="26"/>
      <c r="HS244" s="26"/>
      <c r="HT244" s="26"/>
      <c r="HU244" s="26"/>
      <c r="HV244" s="26"/>
      <c r="HW244" s="26"/>
      <c r="HX244" s="26"/>
      <c r="HY244" s="26"/>
      <c r="HZ244" s="26"/>
      <c r="IA244" s="26"/>
      <c r="IB244" s="26"/>
      <c r="IC244" s="26"/>
      <c r="ID244" s="26"/>
      <c r="IE244" s="26"/>
      <c r="IF244" s="26"/>
      <c r="IG244" s="26"/>
      <c r="IH244" s="26"/>
      <c r="II244" s="26"/>
      <c r="IJ244" s="26"/>
      <c r="IK244" s="26"/>
      <c r="IL244" s="26"/>
      <c r="IM244" s="26"/>
      <c r="IN244" s="26"/>
      <c r="IO244" s="26"/>
      <c r="IP244" s="26"/>
      <c r="IQ244" s="26"/>
      <c r="IR244" s="26"/>
      <c r="IS244" s="26"/>
      <c r="IT244" s="26"/>
      <c r="IU244" s="26"/>
      <c r="IV244" s="26"/>
      <c r="IW244" s="26"/>
      <c r="IX244" s="26"/>
      <c r="IY244" s="26"/>
      <c r="IZ244" s="26"/>
      <c r="JA244" s="26"/>
      <c r="JB244" s="26"/>
      <c r="JC244" s="26"/>
      <c r="JD244" s="26"/>
      <c r="JE244" s="26"/>
      <c r="JF244" s="26"/>
      <c r="JG244" s="26"/>
      <c r="JH244" s="26"/>
      <c r="JI244" s="26"/>
      <c r="JJ244" s="26"/>
      <c r="JK244" s="26"/>
      <c r="JL244" s="26"/>
      <c r="JM244" s="26"/>
      <c r="JN244" s="26"/>
      <c r="JO244" s="26"/>
      <c r="JP244" s="26"/>
      <c r="JQ244" s="26"/>
      <c r="JR244" s="26"/>
      <c r="JS244" s="26"/>
      <c r="JT244" s="26"/>
      <c r="JU244" s="26"/>
      <c r="JV244" s="26"/>
      <c r="JW244" s="26"/>
      <c r="JX244" s="26"/>
      <c r="JY244" s="26"/>
      <c r="JZ244" s="26"/>
      <c r="KA244" s="26"/>
      <c r="KB244" s="26"/>
      <c r="KC244" s="26"/>
      <c r="KD244" s="26"/>
      <c r="KE244" s="26"/>
      <c r="KF244" s="26"/>
      <c r="KG244" s="26"/>
      <c r="KH244" s="26"/>
      <c r="KI244" s="26"/>
      <c r="KJ244" s="26"/>
      <c r="KK244" s="26"/>
      <c r="KL244" s="26"/>
      <c r="KM244" s="26"/>
      <c r="KN244" s="26"/>
      <c r="KO244" s="26"/>
      <c r="KP244" s="26"/>
      <c r="KQ244" s="26"/>
      <c r="KR244" s="26"/>
    </row>
    <row r="245" spans="1:304" s="611" customFormat="1" x14ac:dyDescent="0.25">
      <c r="A245" s="913">
        <v>2</v>
      </c>
      <c r="B245" s="1476"/>
      <c r="C245" s="607" t="s">
        <v>904</v>
      </c>
      <c r="D245" s="608" t="s">
        <v>224</v>
      </c>
      <c r="E245" s="608">
        <v>1</v>
      </c>
      <c r="F245" s="609">
        <v>120</v>
      </c>
      <c r="G245" s="842">
        <v>120</v>
      </c>
      <c r="H245" s="605" t="s">
        <v>80</v>
      </c>
      <c r="I245" s="608"/>
      <c r="J245" s="608"/>
      <c r="K245" s="610"/>
      <c r="L245" s="604"/>
      <c r="M245" s="394"/>
      <c r="N245" s="970"/>
      <c r="O245" s="104" t="s">
        <v>945</v>
      </c>
      <c r="P245" s="25" t="s">
        <v>950</v>
      </c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  <c r="BI245" s="26"/>
      <c r="BJ245" s="26"/>
      <c r="BK245" s="26"/>
      <c r="BL245" s="26"/>
      <c r="BM245" s="26"/>
      <c r="BN245" s="26"/>
      <c r="BO245" s="26"/>
      <c r="BP245" s="26"/>
      <c r="BQ245" s="26"/>
      <c r="BR245" s="26"/>
      <c r="BS245" s="26"/>
      <c r="BT245" s="26"/>
      <c r="BU245" s="26"/>
      <c r="BV245" s="26"/>
      <c r="BW245" s="26"/>
      <c r="BX245" s="26"/>
      <c r="BY245" s="26"/>
      <c r="BZ245" s="26"/>
      <c r="CA245" s="26"/>
      <c r="CB245" s="26"/>
      <c r="CC245" s="26"/>
      <c r="CD245" s="26"/>
      <c r="CE245" s="26"/>
      <c r="CF245" s="26"/>
      <c r="CG245" s="26"/>
      <c r="CH245" s="26"/>
      <c r="CI245" s="26"/>
      <c r="CJ245" s="26"/>
      <c r="CK245" s="26"/>
      <c r="CL245" s="26"/>
      <c r="CM245" s="26"/>
      <c r="CN245" s="26"/>
      <c r="CO245" s="26"/>
      <c r="CP245" s="26"/>
      <c r="CQ245" s="26"/>
      <c r="CR245" s="26"/>
      <c r="CS245" s="26"/>
      <c r="CT245" s="26"/>
      <c r="CU245" s="26"/>
      <c r="CV245" s="26"/>
      <c r="CW245" s="26"/>
      <c r="CX245" s="26"/>
      <c r="CY245" s="26"/>
      <c r="CZ245" s="26"/>
      <c r="DA245" s="26"/>
      <c r="DB245" s="26"/>
      <c r="DC245" s="26"/>
      <c r="DD245" s="26"/>
      <c r="DE245" s="26"/>
      <c r="DF245" s="26"/>
      <c r="DG245" s="26"/>
      <c r="DH245" s="26"/>
      <c r="DI245" s="26"/>
      <c r="DJ245" s="26"/>
      <c r="DK245" s="26"/>
      <c r="DL245" s="26"/>
      <c r="DM245" s="26"/>
      <c r="DN245" s="26"/>
      <c r="DO245" s="26"/>
      <c r="DP245" s="26"/>
      <c r="DQ245" s="26"/>
      <c r="DR245" s="26"/>
      <c r="DS245" s="26"/>
      <c r="DT245" s="26"/>
      <c r="DU245" s="26"/>
      <c r="DV245" s="26"/>
      <c r="DW245" s="26"/>
      <c r="DX245" s="26"/>
      <c r="DY245" s="26"/>
      <c r="DZ245" s="26"/>
      <c r="EA245" s="26"/>
      <c r="EB245" s="26"/>
      <c r="EC245" s="26"/>
      <c r="ED245" s="26"/>
      <c r="EE245" s="26"/>
      <c r="EF245" s="26"/>
      <c r="EG245" s="26"/>
      <c r="EH245" s="26"/>
      <c r="EI245" s="26"/>
      <c r="EJ245" s="26"/>
      <c r="EK245" s="26"/>
      <c r="EL245" s="26"/>
      <c r="EM245" s="26"/>
      <c r="EN245" s="26"/>
      <c r="EO245" s="26"/>
      <c r="EP245" s="26"/>
      <c r="EQ245" s="26"/>
      <c r="ER245" s="26"/>
      <c r="ES245" s="26"/>
      <c r="ET245" s="26"/>
      <c r="EU245" s="26"/>
      <c r="EV245" s="26"/>
      <c r="EW245" s="26"/>
      <c r="EX245" s="26"/>
      <c r="EY245" s="26"/>
      <c r="EZ245" s="26"/>
      <c r="FA245" s="26"/>
      <c r="FB245" s="26"/>
      <c r="FC245" s="26"/>
      <c r="FD245" s="26"/>
      <c r="FE245" s="26"/>
      <c r="FF245" s="26"/>
      <c r="FG245" s="26"/>
      <c r="FH245" s="26"/>
      <c r="FI245" s="26"/>
      <c r="FJ245" s="26"/>
      <c r="FK245" s="26"/>
      <c r="FL245" s="26"/>
      <c r="FM245" s="26"/>
      <c r="FN245" s="26"/>
      <c r="FO245" s="26"/>
      <c r="FP245" s="26"/>
      <c r="FQ245" s="26"/>
      <c r="FR245" s="26"/>
      <c r="FS245" s="26"/>
      <c r="FT245" s="26"/>
      <c r="FU245" s="26"/>
      <c r="FV245" s="26"/>
      <c r="FW245" s="26"/>
      <c r="FX245" s="26"/>
      <c r="FY245" s="26"/>
      <c r="FZ245" s="26"/>
      <c r="GA245" s="26"/>
      <c r="GB245" s="26"/>
      <c r="GC245" s="26"/>
      <c r="GD245" s="26"/>
      <c r="GE245" s="26"/>
      <c r="GF245" s="26"/>
      <c r="GG245" s="26"/>
      <c r="GH245" s="26"/>
      <c r="GI245" s="26"/>
      <c r="GJ245" s="26"/>
      <c r="GK245" s="26"/>
      <c r="GL245" s="26"/>
      <c r="GM245" s="26"/>
      <c r="GN245" s="26"/>
      <c r="GO245" s="26"/>
      <c r="GP245" s="26"/>
      <c r="GQ245" s="26"/>
      <c r="GR245" s="26"/>
      <c r="GS245" s="26"/>
      <c r="GT245" s="26"/>
      <c r="GU245" s="26"/>
      <c r="GV245" s="26"/>
      <c r="GW245" s="26"/>
      <c r="GX245" s="26"/>
      <c r="GY245" s="26"/>
      <c r="GZ245" s="26"/>
      <c r="HA245" s="26"/>
      <c r="HB245" s="26"/>
      <c r="HC245" s="26"/>
      <c r="HD245" s="26"/>
      <c r="HE245" s="26"/>
      <c r="HF245" s="26"/>
      <c r="HG245" s="26"/>
      <c r="HH245" s="26"/>
      <c r="HI245" s="26"/>
      <c r="HJ245" s="26"/>
      <c r="HK245" s="26"/>
      <c r="HL245" s="26"/>
      <c r="HM245" s="26"/>
      <c r="HN245" s="26"/>
      <c r="HO245" s="26"/>
      <c r="HP245" s="26"/>
      <c r="HQ245" s="26"/>
      <c r="HR245" s="26"/>
      <c r="HS245" s="26"/>
      <c r="HT245" s="26"/>
      <c r="HU245" s="26"/>
      <c r="HV245" s="26"/>
      <c r="HW245" s="26"/>
      <c r="HX245" s="26"/>
      <c r="HY245" s="26"/>
      <c r="HZ245" s="26"/>
      <c r="IA245" s="26"/>
      <c r="IB245" s="26"/>
      <c r="IC245" s="26"/>
      <c r="ID245" s="26"/>
      <c r="IE245" s="26"/>
      <c r="IF245" s="26"/>
      <c r="IG245" s="26"/>
      <c r="IH245" s="26"/>
      <c r="II245" s="26"/>
      <c r="IJ245" s="26"/>
      <c r="IK245" s="26"/>
      <c r="IL245" s="26"/>
      <c r="IM245" s="26"/>
      <c r="IN245" s="26"/>
      <c r="IO245" s="26"/>
      <c r="IP245" s="26"/>
      <c r="IQ245" s="26"/>
      <c r="IR245" s="26"/>
      <c r="IS245" s="26"/>
      <c r="IT245" s="26"/>
      <c r="IU245" s="26"/>
      <c r="IV245" s="26"/>
      <c r="IW245" s="26"/>
      <c r="IX245" s="26"/>
      <c r="IY245" s="26"/>
      <c r="IZ245" s="26"/>
      <c r="JA245" s="26"/>
      <c r="JB245" s="26"/>
      <c r="JC245" s="26"/>
      <c r="JD245" s="26"/>
      <c r="JE245" s="26"/>
      <c r="JF245" s="26"/>
      <c r="JG245" s="26"/>
      <c r="JH245" s="26"/>
      <c r="JI245" s="26"/>
      <c r="JJ245" s="26"/>
      <c r="JK245" s="26"/>
      <c r="JL245" s="26"/>
      <c r="JM245" s="26"/>
      <c r="JN245" s="26"/>
      <c r="JO245" s="26"/>
      <c r="JP245" s="26"/>
      <c r="JQ245" s="26"/>
      <c r="JR245" s="26"/>
      <c r="JS245" s="26"/>
      <c r="JT245" s="26"/>
      <c r="JU245" s="26"/>
      <c r="JV245" s="26"/>
      <c r="JW245" s="26"/>
      <c r="JX245" s="26"/>
      <c r="JY245" s="26"/>
      <c r="JZ245" s="26"/>
      <c r="KA245" s="26"/>
      <c r="KB245" s="26"/>
      <c r="KC245" s="26"/>
      <c r="KD245" s="26"/>
      <c r="KE245" s="26"/>
      <c r="KF245" s="26"/>
      <c r="KG245" s="26"/>
      <c r="KH245" s="26"/>
      <c r="KI245" s="26"/>
      <c r="KJ245" s="26"/>
      <c r="KK245" s="26"/>
      <c r="KL245" s="26"/>
      <c r="KM245" s="26"/>
      <c r="KN245" s="26"/>
      <c r="KO245" s="26"/>
      <c r="KP245" s="26"/>
      <c r="KQ245" s="26"/>
      <c r="KR245" s="26"/>
    </row>
    <row r="246" spans="1:304" s="103" customFormat="1" ht="32.25" thickBot="1" x14ac:dyDescent="0.3">
      <c r="A246" s="309">
        <v>3</v>
      </c>
      <c r="B246" s="1495"/>
      <c r="C246" s="292" t="s">
        <v>943</v>
      </c>
      <c r="D246" s="1152" t="s">
        <v>34</v>
      </c>
      <c r="E246" s="1152">
        <v>140</v>
      </c>
      <c r="F246" s="1153"/>
      <c r="G246" s="1154">
        <v>92.710999999999999</v>
      </c>
      <c r="H246" s="599" t="s">
        <v>80</v>
      </c>
      <c r="I246" s="1152"/>
      <c r="J246" s="1152"/>
      <c r="K246" s="148"/>
      <c r="L246" s="149"/>
      <c r="M246" s="747" t="s">
        <v>967</v>
      </c>
      <c r="N246" s="1041" t="s">
        <v>1117</v>
      </c>
      <c r="O246" s="103" t="s">
        <v>945</v>
      </c>
      <c r="P246" s="26" t="s">
        <v>950</v>
      </c>
    </row>
    <row r="247" spans="1:304" ht="16.5" thickBot="1" x14ac:dyDescent="0.3">
      <c r="A247" s="1096"/>
      <c r="B247" s="295" t="s">
        <v>188</v>
      </c>
      <c r="C247" s="296"/>
      <c r="D247" s="297"/>
      <c r="E247" s="298"/>
      <c r="F247" s="299">
        <f>SUM(F246:F246)</f>
        <v>0</v>
      </c>
      <c r="G247" s="66">
        <f>SUM(G244:G246)</f>
        <v>217.71100000000001</v>
      </c>
      <c r="H247" s="300"/>
      <c r="I247" s="299"/>
      <c r="J247" s="294"/>
      <c r="K247" s="302"/>
      <c r="L247" s="301"/>
      <c r="M247" s="303"/>
      <c r="N247" s="1097"/>
      <c r="O247" s="104" t="s">
        <v>945</v>
      </c>
      <c r="P247" s="25" t="s">
        <v>950</v>
      </c>
    </row>
    <row r="248" spans="1:304" ht="32.25" thickBot="1" x14ac:dyDescent="0.3">
      <c r="A248" s="304">
        <v>1</v>
      </c>
      <c r="B248" s="1418" t="s">
        <v>444</v>
      </c>
      <c r="C248" s="305" t="s">
        <v>445</v>
      </c>
      <c r="D248" s="74" t="s">
        <v>224</v>
      </c>
      <c r="E248" s="74">
        <v>3</v>
      </c>
      <c r="F248" s="212"/>
      <c r="G248" s="213">
        <v>5</v>
      </c>
      <c r="H248" s="1229" t="s">
        <v>80</v>
      </c>
      <c r="I248" s="1229"/>
      <c r="J248" s="74" t="s">
        <v>452</v>
      </c>
      <c r="K248" s="121"/>
      <c r="L248" s="1238"/>
      <c r="M248" s="747" t="s">
        <v>1009</v>
      </c>
      <c r="N248" s="956"/>
      <c r="O248" s="104" t="s">
        <v>945</v>
      </c>
      <c r="P248" s="25" t="s">
        <v>950</v>
      </c>
    </row>
    <row r="249" spans="1:304" ht="32.25" thickBot="1" x14ac:dyDescent="0.3">
      <c r="A249" s="306">
        <v>2</v>
      </c>
      <c r="B249" s="1417"/>
      <c r="C249" s="307" t="s">
        <v>447</v>
      </c>
      <c r="D249" s="1233" t="s">
        <v>224</v>
      </c>
      <c r="E249" s="1233">
        <v>3</v>
      </c>
      <c r="F249" s="215"/>
      <c r="G249" s="216">
        <v>5</v>
      </c>
      <c r="H249" s="1230" t="s">
        <v>80</v>
      </c>
      <c r="I249" s="1230"/>
      <c r="J249" s="1233" t="s">
        <v>453</v>
      </c>
      <c r="K249" s="677"/>
      <c r="L249" s="1252"/>
      <c r="M249" s="747" t="s">
        <v>959</v>
      </c>
      <c r="N249" s="958"/>
      <c r="O249" s="104" t="s">
        <v>945</v>
      </c>
      <c r="P249" s="25" t="s">
        <v>950</v>
      </c>
    </row>
    <row r="250" spans="1:304" x14ac:dyDescent="0.25">
      <c r="A250" s="306">
        <v>3</v>
      </c>
      <c r="B250" s="1417"/>
      <c r="C250" s="307" t="s">
        <v>448</v>
      </c>
      <c r="D250" s="1233" t="s">
        <v>224</v>
      </c>
      <c r="E250" s="1233">
        <v>3</v>
      </c>
      <c r="F250" s="215"/>
      <c r="G250" s="1496">
        <v>30</v>
      </c>
      <c r="H250" s="1230" t="s">
        <v>80</v>
      </c>
      <c r="I250" s="1230"/>
      <c r="J250" s="1233" t="s">
        <v>112</v>
      </c>
      <c r="K250" s="677"/>
      <c r="L250" s="1252"/>
      <c r="M250" s="114"/>
      <c r="N250" s="958"/>
      <c r="O250" s="104" t="s">
        <v>945</v>
      </c>
      <c r="P250" s="25" t="s">
        <v>950</v>
      </c>
    </row>
    <row r="251" spans="1:304" ht="32.25" thickBot="1" x14ac:dyDescent="0.3">
      <c r="A251" s="306">
        <v>4</v>
      </c>
      <c r="B251" s="1417"/>
      <c r="C251" s="307" t="s">
        <v>449</v>
      </c>
      <c r="D251" s="1233" t="s">
        <v>224</v>
      </c>
      <c r="E251" s="1233">
        <v>3</v>
      </c>
      <c r="F251" s="215"/>
      <c r="G251" s="1480"/>
      <c r="H251" s="1230" t="s">
        <v>80</v>
      </c>
      <c r="I251" s="277"/>
      <c r="J251" s="1233" t="s">
        <v>112</v>
      </c>
      <c r="K251" s="677"/>
      <c r="L251" s="1252" t="s">
        <v>451</v>
      </c>
      <c r="M251" s="747" t="s">
        <v>958</v>
      </c>
      <c r="N251" s="958"/>
      <c r="O251" s="104" t="s">
        <v>945</v>
      </c>
      <c r="P251" s="25" t="s">
        <v>950</v>
      </c>
    </row>
    <row r="252" spans="1:304" ht="32.25" thickBot="1" x14ac:dyDescent="0.3">
      <c r="A252" s="306">
        <v>5</v>
      </c>
      <c r="B252" s="1417"/>
      <c r="C252" s="307" t="s">
        <v>450</v>
      </c>
      <c r="D252" s="1233" t="s">
        <v>224</v>
      </c>
      <c r="E252" s="1233">
        <v>2</v>
      </c>
      <c r="F252" s="215"/>
      <c r="G252" s="216">
        <v>30</v>
      </c>
      <c r="H252" s="1230" t="s">
        <v>80</v>
      </c>
      <c r="I252" s="277"/>
      <c r="J252" s="1233" t="s">
        <v>113</v>
      </c>
      <c r="K252" s="677"/>
      <c r="L252" s="1252"/>
      <c r="M252" s="747" t="s">
        <v>957</v>
      </c>
      <c r="N252" s="958"/>
      <c r="O252" s="104" t="s">
        <v>945</v>
      </c>
      <c r="P252" s="25" t="s">
        <v>950</v>
      </c>
    </row>
    <row r="253" spans="1:304" ht="32.25" thickBot="1" x14ac:dyDescent="0.3">
      <c r="A253" s="306">
        <v>6</v>
      </c>
      <c r="B253" s="1417"/>
      <c r="C253" s="307" t="s">
        <v>969</v>
      </c>
      <c r="D253" s="1233" t="s">
        <v>224</v>
      </c>
      <c r="E253" s="1233">
        <v>3</v>
      </c>
      <c r="F253" s="215"/>
      <c r="G253" s="216">
        <v>0</v>
      </c>
      <c r="H253" s="1230" t="s">
        <v>80</v>
      </c>
      <c r="I253" s="277"/>
      <c r="J253" s="1233" t="s">
        <v>454</v>
      </c>
      <c r="K253" s="677"/>
      <c r="L253" s="1252"/>
      <c r="M253" s="747" t="s">
        <v>956</v>
      </c>
      <c r="N253" s="958"/>
      <c r="O253" s="104" t="s">
        <v>945</v>
      </c>
      <c r="P253" s="25" t="s">
        <v>950</v>
      </c>
    </row>
    <row r="254" spans="1:304" x14ac:dyDescent="0.25">
      <c r="A254" s="306">
        <v>7</v>
      </c>
      <c r="B254" s="1417"/>
      <c r="C254" s="307" t="s">
        <v>455</v>
      </c>
      <c r="D254" s="1233" t="s">
        <v>224</v>
      </c>
      <c r="E254" s="1233">
        <v>2</v>
      </c>
      <c r="F254" s="215"/>
      <c r="G254" s="216">
        <v>5</v>
      </c>
      <c r="H254" s="1230" t="s">
        <v>80</v>
      </c>
      <c r="I254" s="277"/>
      <c r="J254" s="1233" t="s">
        <v>113</v>
      </c>
      <c r="K254" s="677"/>
      <c r="L254" s="1252"/>
      <c r="M254" s="114"/>
      <c r="N254" s="958"/>
      <c r="O254" s="104" t="s">
        <v>945</v>
      </c>
      <c r="P254" s="25" t="s">
        <v>950</v>
      </c>
    </row>
    <row r="255" spans="1:304" ht="31.5" x14ac:dyDescent="0.25">
      <c r="A255" s="306">
        <v>8</v>
      </c>
      <c r="B255" s="1417"/>
      <c r="C255" s="290" t="s">
        <v>470</v>
      </c>
      <c r="D255" s="1230" t="s">
        <v>224</v>
      </c>
      <c r="E255" s="1230">
        <f>3+4</f>
        <v>7</v>
      </c>
      <c r="F255" s="215"/>
      <c r="G255" s="216">
        <v>5</v>
      </c>
      <c r="H255" s="1233" t="s">
        <v>458</v>
      </c>
      <c r="I255" s="277"/>
      <c r="J255" s="1233" t="s">
        <v>457</v>
      </c>
      <c r="K255" s="677"/>
      <c r="L255" s="1252"/>
      <c r="M255" s="114"/>
      <c r="N255" s="958"/>
      <c r="O255" s="104" t="s">
        <v>945</v>
      </c>
      <c r="P255" s="25" t="s">
        <v>950</v>
      </c>
    </row>
    <row r="256" spans="1:304" ht="32.25" thickBot="1" x14ac:dyDescent="0.3">
      <c r="A256" s="1070">
        <v>9</v>
      </c>
      <c r="B256" s="1417"/>
      <c r="C256" s="1307" t="s">
        <v>471</v>
      </c>
      <c r="D256" s="736" t="s">
        <v>224</v>
      </c>
      <c r="E256" s="736">
        <v>1</v>
      </c>
      <c r="F256" s="167"/>
      <c r="G256" s="1284">
        <v>100</v>
      </c>
      <c r="H256" s="736" t="s">
        <v>80</v>
      </c>
      <c r="I256" s="1308"/>
      <c r="J256" s="392" t="s">
        <v>372</v>
      </c>
      <c r="K256" s="677"/>
      <c r="L256" s="307"/>
      <c r="M256" s="114"/>
      <c r="N256" s="958"/>
      <c r="O256" s="104" t="s">
        <v>945</v>
      </c>
      <c r="P256" s="25" t="s">
        <v>950</v>
      </c>
    </row>
    <row r="257" spans="1:16" s="25" customFormat="1" ht="16.5" thickBot="1" x14ac:dyDescent="0.3">
      <c r="A257" s="887"/>
      <c r="B257" s="33" t="s">
        <v>188</v>
      </c>
      <c r="C257" s="57"/>
      <c r="D257" s="110"/>
      <c r="E257" s="193"/>
      <c r="F257" s="37">
        <f>SUM(F248:F256)</f>
        <v>0</v>
      </c>
      <c r="G257" s="38">
        <f>SUM(G248:G256)</f>
        <v>180</v>
      </c>
      <c r="H257" s="1309"/>
      <c r="I257" s="112"/>
      <c r="J257" s="1310"/>
      <c r="K257" s="1306"/>
      <c r="L257" s="1092"/>
      <c r="M257" s="282"/>
      <c r="N257" s="1095"/>
      <c r="O257" s="104" t="s">
        <v>945</v>
      </c>
      <c r="P257" s="25" t="s">
        <v>950</v>
      </c>
    </row>
    <row r="258" spans="1:16" ht="63" x14ac:dyDescent="0.25">
      <c r="A258" s="304">
        <v>1</v>
      </c>
      <c r="B258" s="1460" t="s">
        <v>231</v>
      </c>
      <c r="C258" s="181" t="s">
        <v>472</v>
      </c>
      <c r="D258" s="74" t="s">
        <v>224</v>
      </c>
      <c r="E258" s="55">
        <v>3</v>
      </c>
      <c r="F258" s="102"/>
      <c r="G258" s="56">
        <v>5</v>
      </c>
      <c r="H258" s="1229" t="s">
        <v>80</v>
      </c>
      <c r="I258" s="55"/>
      <c r="J258" s="74" t="s">
        <v>461</v>
      </c>
      <c r="K258" s="135"/>
      <c r="L258" s="101"/>
      <c r="M258" s="146"/>
      <c r="N258" s="956"/>
      <c r="O258" s="104" t="s">
        <v>945</v>
      </c>
      <c r="P258" s="25" t="s">
        <v>950</v>
      </c>
    </row>
    <row r="259" spans="1:16" s="103" customFormat="1" x14ac:dyDescent="0.25">
      <c r="A259" s="890">
        <v>2</v>
      </c>
      <c r="B259" s="1456"/>
      <c r="C259" s="1497" t="s">
        <v>473</v>
      </c>
      <c r="D259" s="1233" t="s">
        <v>224</v>
      </c>
      <c r="E259" s="1227">
        <v>2</v>
      </c>
      <c r="F259" s="106"/>
      <c r="G259" s="1469">
        <v>10</v>
      </c>
      <c r="H259" s="1482" t="s">
        <v>80</v>
      </c>
      <c r="I259" s="1227"/>
      <c r="J259" s="1498" t="s">
        <v>462</v>
      </c>
      <c r="K259" s="138"/>
      <c r="L259" s="31" t="s">
        <v>456</v>
      </c>
      <c r="M259" s="1499" t="s">
        <v>960</v>
      </c>
      <c r="N259" s="957"/>
      <c r="O259" s="104" t="s">
        <v>945</v>
      </c>
      <c r="P259" s="25" t="s">
        <v>950</v>
      </c>
    </row>
    <row r="260" spans="1:16" x14ac:dyDescent="0.25">
      <c r="A260" s="890">
        <v>3</v>
      </c>
      <c r="B260" s="1456"/>
      <c r="C260" s="1497"/>
      <c r="D260" s="1233" t="s">
        <v>224</v>
      </c>
      <c r="E260" s="1227">
        <v>1</v>
      </c>
      <c r="F260" s="106"/>
      <c r="G260" s="1474"/>
      <c r="H260" s="1482"/>
      <c r="I260" s="1227"/>
      <c r="J260" s="1498"/>
      <c r="K260" s="138"/>
      <c r="L260" s="31" t="s">
        <v>474</v>
      </c>
      <c r="M260" s="1500"/>
      <c r="N260" s="958"/>
      <c r="O260" s="104" t="s">
        <v>945</v>
      </c>
      <c r="P260" s="25" t="s">
        <v>950</v>
      </c>
    </row>
    <row r="261" spans="1:16" x14ac:dyDescent="0.25">
      <c r="A261" s="890">
        <v>3</v>
      </c>
      <c r="B261" s="1456"/>
      <c r="C261" s="307" t="s">
        <v>414</v>
      </c>
      <c r="D261" s="1233" t="s">
        <v>224</v>
      </c>
      <c r="E261" s="1227">
        <v>7</v>
      </c>
      <c r="F261" s="106"/>
      <c r="G261" s="28">
        <v>5</v>
      </c>
      <c r="H261" s="1230" t="s">
        <v>80</v>
      </c>
      <c r="I261" s="1227"/>
      <c r="J261" s="1233" t="s">
        <v>462</v>
      </c>
      <c r="K261" s="138"/>
      <c r="L261" s="31"/>
      <c r="M261" s="114"/>
      <c r="N261" s="958"/>
      <c r="O261" s="104" t="s">
        <v>945</v>
      </c>
      <c r="P261" s="25" t="s">
        <v>950</v>
      </c>
    </row>
    <row r="262" spans="1:16" ht="31.5" x14ac:dyDescent="0.25">
      <c r="A262" s="890">
        <v>4</v>
      </c>
      <c r="B262" s="1456"/>
      <c r="C262" s="307" t="s">
        <v>463</v>
      </c>
      <c r="D262" s="1233" t="s">
        <v>224</v>
      </c>
      <c r="E262" s="1227">
        <v>3</v>
      </c>
      <c r="F262" s="106"/>
      <c r="G262" s="28">
        <v>10</v>
      </c>
      <c r="H262" s="1230" t="s">
        <v>80</v>
      </c>
      <c r="I262" s="1227"/>
      <c r="J262" s="1233" t="s">
        <v>462</v>
      </c>
      <c r="K262" s="138"/>
      <c r="L262" s="31"/>
      <c r="M262" s="247" t="s">
        <v>1010</v>
      </c>
      <c r="N262" s="958"/>
      <c r="O262" s="104" t="s">
        <v>945</v>
      </c>
      <c r="P262" s="25" t="s">
        <v>950</v>
      </c>
    </row>
    <row r="263" spans="1:16" x14ac:dyDescent="0.25">
      <c r="A263" s="890">
        <v>5</v>
      </c>
      <c r="B263" s="1456"/>
      <c r="C263" s="307" t="s">
        <v>464</v>
      </c>
      <c r="D263" s="1233" t="s">
        <v>224</v>
      </c>
      <c r="E263" s="1227">
        <v>1</v>
      </c>
      <c r="F263" s="106"/>
      <c r="G263" s="28">
        <v>5</v>
      </c>
      <c r="H263" s="1227" t="s">
        <v>422</v>
      </c>
      <c r="I263" s="1227"/>
      <c r="J263" s="1233" t="s">
        <v>462</v>
      </c>
      <c r="K263" s="138"/>
      <c r="L263" s="31"/>
      <c r="M263" s="114"/>
      <c r="N263" s="958"/>
      <c r="O263" s="104" t="s">
        <v>945</v>
      </c>
      <c r="P263" s="25" t="s">
        <v>950</v>
      </c>
    </row>
    <row r="264" spans="1:16" ht="31.5" x14ac:dyDescent="0.25">
      <c r="A264" s="890">
        <v>6</v>
      </c>
      <c r="B264" s="1456"/>
      <c r="C264" s="307" t="s">
        <v>465</v>
      </c>
      <c r="D264" s="1233" t="s">
        <v>224</v>
      </c>
      <c r="E264" s="1227">
        <v>2</v>
      </c>
      <c r="F264" s="106"/>
      <c r="G264" s="28">
        <v>5</v>
      </c>
      <c r="H264" s="1230" t="s">
        <v>80</v>
      </c>
      <c r="I264" s="1227"/>
      <c r="J264" s="1233"/>
      <c r="K264" s="138"/>
      <c r="L264" s="31"/>
      <c r="M264" s="247" t="s">
        <v>955</v>
      </c>
      <c r="N264" s="958"/>
      <c r="O264" s="104" t="s">
        <v>945</v>
      </c>
      <c r="P264" s="25" t="s">
        <v>950</v>
      </c>
    </row>
    <row r="265" spans="1:16" s="25" customFormat="1" ht="16.5" thickBot="1" x14ac:dyDescent="0.3">
      <c r="A265" s="902"/>
      <c r="B265" s="63" t="s">
        <v>188</v>
      </c>
      <c r="C265" s="64"/>
      <c r="D265" s="279"/>
      <c r="E265" s="280"/>
      <c r="F265" s="65">
        <f>SUM(F258:F264)</f>
        <v>0</v>
      </c>
      <c r="G265" s="66">
        <f>SUM(G258:G264)</f>
        <v>40</v>
      </c>
      <c r="H265" s="142"/>
      <c r="I265" s="313"/>
      <c r="J265" s="141"/>
      <c r="K265" s="143"/>
      <c r="L265" s="1092"/>
      <c r="M265" s="282"/>
      <c r="N265" s="1095"/>
      <c r="O265" s="104" t="s">
        <v>945</v>
      </c>
      <c r="P265" s="25" t="s">
        <v>950</v>
      </c>
    </row>
    <row r="266" spans="1:16" ht="48" thickBot="1" x14ac:dyDescent="0.3">
      <c r="A266" s="899">
        <v>1</v>
      </c>
      <c r="B266" s="1241" t="s">
        <v>232</v>
      </c>
      <c r="C266" s="314" t="s">
        <v>749</v>
      </c>
      <c r="D266" s="206" t="s">
        <v>86</v>
      </c>
      <c r="E266" s="206">
        <v>1</v>
      </c>
      <c r="F266" s="253"/>
      <c r="G266" s="254">
        <v>5</v>
      </c>
      <c r="H266" s="206" t="s">
        <v>80</v>
      </c>
      <c r="I266" s="870"/>
      <c r="J266" s="324" t="s">
        <v>750</v>
      </c>
      <c r="K266" s="317"/>
      <c r="L266" s="316"/>
      <c r="M266" s="1483" t="s">
        <v>961</v>
      </c>
      <c r="N266" s="963"/>
      <c r="O266" s="104" t="s">
        <v>945</v>
      </c>
      <c r="P266" s="25" t="s">
        <v>950</v>
      </c>
    </row>
    <row r="267" spans="1:16" x14ac:dyDescent="0.25">
      <c r="A267" s="319">
        <v>1</v>
      </c>
      <c r="B267" s="1418" t="s">
        <v>233</v>
      </c>
      <c r="C267" s="1485" t="s">
        <v>467</v>
      </c>
      <c r="D267" s="1229" t="s">
        <v>140</v>
      </c>
      <c r="E267" s="1229">
        <v>20</v>
      </c>
      <c r="F267" s="102"/>
      <c r="G267" s="1473">
        <v>5</v>
      </c>
      <c r="H267" s="1487" t="s">
        <v>80</v>
      </c>
      <c r="I267" s="870"/>
      <c r="J267" s="1489" t="s">
        <v>115</v>
      </c>
      <c r="K267" s="121"/>
      <c r="L267" s="1491" t="s">
        <v>466</v>
      </c>
      <c r="M267" s="1484"/>
      <c r="N267" s="956"/>
      <c r="O267" s="104" t="s">
        <v>945</v>
      </c>
      <c r="P267" s="25" t="s">
        <v>950</v>
      </c>
    </row>
    <row r="268" spans="1:16" ht="16.5" thickBot="1" x14ac:dyDescent="0.3">
      <c r="A268" s="321">
        <v>2</v>
      </c>
      <c r="B268" s="1419"/>
      <c r="C268" s="1486"/>
      <c r="D268" s="599" t="s">
        <v>86</v>
      </c>
      <c r="E268" s="599">
        <v>2</v>
      </c>
      <c r="F268" s="109"/>
      <c r="G268" s="1470"/>
      <c r="H268" s="1488"/>
      <c r="I268" s="870"/>
      <c r="J268" s="1490"/>
      <c r="K268" s="150"/>
      <c r="L268" s="1492"/>
      <c r="M268" s="1484"/>
      <c r="N268" s="959"/>
      <c r="O268" s="104" t="s">
        <v>945</v>
      </c>
      <c r="P268" s="25" t="s">
        <v>950</v>
      </c>
    </row>
    <row r="269" spans="1:16" ht="63.75" thickBot="1" x14ac:dyDescent="0.3">
      <c r="A269" s="899">
        <v>1</v>
      </c>
      <c r="B269" s="1241" t="s">
        <v>234</v>
      </c>
      <c r="C269" s="323" t="s">
        <v>468</v>
      </c>
      <c r="D269" s="206" t="s">
        <v>224</v>
      </c>
      <c r="E269" s="206">
        <v>2</v>
      </c>
      <c r="F269" s="253"/>
      <c r="G269" s="254">
        <v>5</v>
      </c>
      <c r="H269" s="206" t="s">
        <v>80</v>
      </c>
      <c r="I269" s="870"/>
      <c r="J269" s="324" t="s">
        <v>115</v>
      </c>
      <c r="K269" s="317"/>
      <c r="L269" s="316"/>
      <c r="M269" s="1484"/>
      <c r="N269" s="963"/>
      <c r="O269" s="104" t="s">
        <v>945</v>
      </c>
      <c r="P269" s="25" t="s">
        <v>950</v>
      </c>
    </row>
    <row r="270" spans="1:16" ht="79.5" thickBot="1" x14ac:dyDescent="0.3">
      <c r="A270" s="914">
        <v>1</v>
      </c>
      <c r="B270" s="1218" t="s">
        <v>75</v>
      </c>
      <c r="C270" s="866" t="s">
        <v>468</v>
      </c>
      <c r="D270" s="1234" t="s">
        <v>224</v>
      </c>
      <c r="E270" s="1234">
        <v>2</v>
      </c>
      <c r="F270" s="1224"/>
      <c r="G270" s="1253">
        <v>5</v>
      </c>
      <c r="H270" s="1234" t="s">
        <v>80</v>
      </c>
      <c r="I270" s="870"/>
      <c r="J270" s="1237" t="s">
        <v>115</v>
      </c>
      <c r="K270" s="867"/>
      <c r="L270" s="779"/>
      <c r="M270" s="1484"/>
      <c r="N270" s="971"/>
      <c r="O270" s="104" t="s">
        <v>945</v>
      </c>
      <c r="P270" s="25" t="s">
        <v>950</v>
      </c>
    </row>
    <row r="271" spans="1:16" ht="47.25" x14ac:dyDescent="0.25">
      <c r="A271" s="915">
        <v>1</v>
      </c>
      <c r="B271" s="1418" t="s">
        <v>40</v>
      </c>
      <c r="C271" s="181" t="s">
        <v>475</v>
      </c>
      <c r="D271" s="351" t="s">
        <v>224</v>
      </c>
      <c r="E271" s="55">
        <v>6</v>
      </c>
      <c r="F271" s="102"/>
      <c r="G271" s="56">
        <v>20</v>
      </c>
      <c r="H271" s="55" t="s">
        <v>80</v>
      </c>
      <c r="I271" s="325"/>
      <c r="J271" s="55" t="s">
        <v>476</v>
      </c>
      <c r="K271" s="135"/>
      <c r="L271" s="1238"/>
      <c r="M271" s="805" t="s">
        <v>954</v>
      </c>
      <c r="N271" s="956"/>
      <c r="O271" s="104" t="s">
        <v>945</v>
      </c>
      <c r="P271" s="25" t="s">
        <v>950</v>
      </c>
    </row>
    <row r="272" spans="1:16" s="26" customFormat="1" ht="32.25" thickBot="1" x14ac:dyDescent="0.3">
      <c r="A272" s="916">
        <v>2</v>
      </c>
      <c r="B272" s="1419"/>
      <c r="C272" s="292" t="s">
        <v>469</v>
      </c>
      <c r="D272" s="599" t="s">
        <v>146</v>
      </c>
      <c r="E272" s="599">
        <v>100</v>
      </c>
      <c r="F272" s="166"/>
      <c r="G272" s="1148">
        <v>53.332000000000001</v>
      </c>
      <c r="H272" s="599" t="s">
        <v>80</v>
      </c>
      <c r="I272" s="322"/>
      <c r="J272" s="599"/>
      <c r="K272" s="148"/>
      <c r="L272" s="149"/>
      <c r="M272" s="1155" t="s">
        <v>1159</v>
      </c>
      <c r="N272" s="1156" t="s">
        <v>1160</v>
      </c>
      <c r="O272" s="103" t="s">
        <v>945</v>
      </c>
      <c r="P272" s="26" t="s">
        <v>950</v>
      </c>
    </row>
    <row r="273" spans="1:16" ht="79.5" thickBot="1" x14ac:dyDescent="0.3">
      <c r="A273" s="917">
        <v>1</v>
      </c>
      <c r="B273" s="1218" t="s">
        <v>477</v>
      </c>
      <c r="C273" s="709" t="s">
        <v>479</v>
      </c>
      <c r="D273" s="1235" t="s">
        <v>224</v>
      </c>
      <c r="E273" s="1235">
        <v>2</v>
      </c>
      <c r="F273" s="1224"/>
      <c r="G273" s="1253">
        <v>5</v>
      </c>
      <c r="H273" s="1235" t="s">
        <v>80</v>
      </c>
      <c r="I273" s="710"/>
      <c r="J273" s="1235" t="s">
        <v>115</v>
      </c>
      <c r="K273" s="711"/>
      <c r="L273" s="709" t="s">
        <v>480</v>
      </c>
      <c r="M273" s="712"/>
      <c r="N273" s="971"/>
      <c r="O273" s="104" t="s">
        <v>945</v>
      </c>
      <c r="P273" s="25" t="s">
        <v>950</v>
      </c>
    </row>
    <row r="274" spans="1:16" s="103" customFormat="1" x14ac:dyDescent="0.25">
      <c r="A274" s="304">
        <v>1</v>
      </c>
      <c r="B274" s="1460" t="s">
        <v>76</v>
      </c>
      <c r="C274" s="665" t="s">
        <v>478</v>
      </c>
      <c r="D274" s="666" t="s">
        <v>224</v>
      </c>
      <c r="E274" s="666">
        <v>1</v>
      </c>
      <c r="F274" s="667">
        <v>700</v>
      </c>
      <c r="G274" s="668">
        <v>700</v>
      </c>
      <c r="H274" s="666"/>
      <c r="I274" s="713"/>
      <c r="J274" s="666"/>
      <c r="K274" s="159"/>
      <c r="L274" s="811"/>
      <c r="M274" s="805"/>
      <c r="N274" s="961"/>
      <c r="O274" s="103" t="s">
        <v>945</v>
      </c>
      <c r="P274" s="26" t="s">
        <v>950</v>
      </c>
    </row>
    <row r="275" spans="1:16" ht="32.25" thickBot="1" x14ac:dyDescent="0.3">
      <c r="A275" s="291">
        <v>2</v>
      </c>
      <c r="B275" s="1461"/>
      <c r="C275" s="310" t="s">
        <v>479</v>
      </c>
      <c r="D275" s="61" t="s">
        <v>224</v>
      </c>
      <c r="E275" s="61">
        <v>2</v>
      </c>
      <c r="F275" s="109"/>
      <c r="G275" s="62">
        <v>5</v>
      </c>
      <c r="H275" s="1236" t="s">
        <v>80</v>
      </c>
      <c r="I275" s="328"/>
      <c r="J275" s="61" t="s">
        <v>115</v>
      </c>
      <c r="K275" s="139"/>
      <c r="L275" s="329" t="s">
        <v>480</v>
      </c>
      <c r="M275" s="151"/>
      <c r="N275" s="959"/>
      <c r="O275" s="104" t="s">
        <v>945</v>
      </c>
      <c r="P275" s="25" t="s">
        <v>950</v>
      </c>
    </row>
    <row r="276" spans="1:16" s="25" customFormat="1" x14ac:dyDescent="0.25">
      <c r="A276" s="1098"/>
      <c r="B276" s="256" t="s">
        <v>136</v>
      </c>
      <c r="C276" s="257"/>
      <c r="D276" s="330"/>
      <c r="E276" s="331"/>
      <c r="F276" s="259">
        <f>SUM(F266:F275)</f>
        <v>700</v>
      </c>
      <c r="G276" s="260">
        <f>SUM(G266:G275)</f>
        <v>803.33199999999999</v>
      </c>
      <c r="H276" s="332"/>
      <c r="I276" s="333"/>
      <c r="J276" s="258"/>
      <c r="K276" s="261"/>
      <c r="L276" s="628"/>
      <c r="M276" s="670"/>
      <c r="N276" s="1084"/>
      <c r="O276" s="104" t="s">
        <v>945</v>
      </c>
      <c r="P276" s="25" t="s">
        <v>950</v>
      </c>
    </row>
    <row r="277" spans="1:16" ht="31.5" x14ac:dyDescent="0.25">
      <c r="A277" s="1099"/>
      <c r="B277" s="938" t="s">
        <v>128</v>
      </c>
      <c r="C277" s="334"/>
      <c r="D277" s="335" t="s">
        <v>223</v>
      </c>
      <c r="E277" s="336"/>
      <c r="F277" s="791">
        <f>F276+F265+F257+F247+F243</f>
        <v>715</v>
      </c>
      <c r="G277" s="337">
        <f>G276+G265+G257+G247+G243</f>
        <v>1271.0430000000001</v>
      </c>
      <c r="H277" s="338"/>
      <c r="I277" s="338"/>
      <c r="J277" s="1057"/>
      <c r="K277" s="339"/>
      <c r="L277" s="630"/>
      <c r="M277" s="1078"/>
      <c r="N277" s="1079"/>
      <c r="O277" s="104" t="s">
        <v>945</v>
      </c>
      <c r="P277" s="25" t="s">
        <v>950</v>
      </c>
    </row>
    <row r="278" spans="1:16" x14ac:dyDescent="0.25">
      <c r="A278" s="1100"/>
      <c r="B278" s="939" t="s">
        <v>227</v>
      </c>
      <c r="C278" s="340"/>
      <c r="D278" s="341"/>
      <c r="E278" s="342"/>
      <c r="F278" s="343"/>
      <c r="G278" s="861">
        <f>G277</f>
        <v>1271.0430000000001</v>
      </c>
      <c r="H278" s="344"/>
      <c r="I278" s="344"/>
      <c r="J278" s="1058"/>
      <c r="K278" s="345"/>
      <c r="L278" s="623"/>
      <c r="M278" s="623"/>
      <c r="N278" s="981"/>
      <c r="O278" s="104" t="s">
        <v>945</v>
      </c>
      <c r="P278" s="25" t="s">
        <v>950</v>
      </c>
    </row>
    <row r="279" spans="1:16" x14ac:dyDescent="0.25">
      <c r="A279" s="1100"/>
      <c r="B279" s="939" t="s">
        <v>190</v>
      </c>
      <c r="C279" s="340"/>
      <c r="D279" s="341"/>
      <c r="E279" s="342"/>
      <c r="F279" s="343"/>
      <c r="G279" s="346"/>
      <c r="H279" s="344"/>
      <c r="I279" s="344"/>
      <c r="J279" s="1058"/>
      <c r="K279" s="345"/>
      <c r="L279" s="623"/>
      <c r="M279" s="623"/>
      <c r="N279" s="981"/>
      <c r="O279" s="104" t="s">
        <v>945</v>
      </c>
      <c r="P279" s="25" t="s">
        <v>950</v>
      </c>
    </row>
    <row r="280" spans="1:16" ht="16.5" thickBot="1" x14ac:dyDescent="0.3">
      <c r="A280" s="1101"/>
      <c r="B280" s="510" t="s">
        <v>106</v>
      </c>
      <c r="C280" s="624"/>
      <c r="D280" s="631"/>
      <c r="E280" s="631"/>
      <c r="F280" s="631"/>
      <c r="G280" s="787"/>
      <c r="H280" s="624"/>
      <c r="I280" s="624"/>
      <c r="J280" s="631"/>
      <c r="K280" s="624"/>
      <c r="L280" s="624"/>
      <c r="M280" s="624"/>
      <c r="N280" s="1080"/>
      <c r="O280" s="104" t="s">
        <v>945</v>
      </c>
      <c r="P280" s="25" t="s">
        <v>950</v>
      </c>
    </row>
    <row r="281" spans="1:16" ht="16.5" thickBot="1" x14ac:dyDescent="0.3">
      <c r="A281" s="1501" t="s">
        <v>50</v>
      </c>
      <c r="B281" s="1502"/>
      <c r="C281" s="1502"/>
      <c r="D281" s="1502"/>
      <c r="E281" s="1502"/>
      <c r="F281" s="1502"/>
      <c r="G281" s="1502"/>
      <c r="H281" s="1502"/>
      <c r="I281" s="1502"/>
      <c r="J281" s="1502"/>
      <c r="K281" s="1502"/>
      <c r="L281" s="1502"/>
      <c r="M281" s="1502"/>
      <c r="N281" s="1503"/>
      <c r="O281" s="104" t="s">
        <v>945</v>
      </c>
      <c r="P281" s="104" t="s">
        <v>953</v>
      </c>
    </row>
    <row r="282" spans="1:16" ht="94.5" x14ac:dyDescent="0.25">
      <c r="A282" s="306">
        <v>1</v>
      </c>
      <c r="B282" s="1218" t="s">
        <v>209</v>
      </c>
      <c r="C282" s="307" t="s">
        <v>328</v>
      </c>
      <c r="D282" s="1227"/>
      <c r="E282" s="1227"/>
      <c r="F282" s="106"/>
      <c r="G282" s="28">
        <v>5</v>
      </c>
      <c r="H282" s="1233" t="s">
        <v>80</v>
      </c>
      <c r="I282" s="1233"/>
      <c r="J282" s="1233" t="s">
        <v>113</v>
      </c>
      <c r="K282" s="307" t="s">
        <v>338</v>
      </c>
      <c r="L282" s="312" t="s">
        <v>384</v>
      </c>
      <c r="M282" s="114"/>
      <c r="N282" s="958"/>
      <c r="O282" s="104" t="s">
        <v>945</v>
      </c>
      <c r="P282" s="104" t="s">
        <v>953</v>
      </c>
    </row>
    <row r="283" spans="1:16" ht="16.5" thickBot="1" x14ac:dyDescent="0.3">
      <c r="A283" s="902"/>
      <c r="B283" s="63" t="s">
        <v>188</v>
      </c>
      <c r="C283" s="64"/>
      <c r="D283" s="279"/>
      <c r="E283" s="280"/>
      <c r="F283" s="65">
        <f>SUM(F282:F282)</f>
        <v>0</v>
      </c>
      <c r="G283" s="66">
        <f>SUM(G282:G282)</f>
        <v>5</v>
      </c>
      <c r="H283" s="142"/>
      <c r="I283" s="281"/>
      <c r="J283" s="141"/>
      <c r="K283" s="143"/>
      <c r="L283" s="1092"/>
      <c r="M283" s="1102"/>
      <c r="N283" s="1103"/>
      <c r="O283" s="104" t="s">
        <v>945</v>
      </c>
      <c r="P283" s="104" t="s">
        <v>953</v>
      </c>
    </row>
    <row r="284" spans="1:16" ht="31.5" x14ac:dyDescent="0.25">
      <c r="A284" s="890">
        <v>1</v>
      </c>
      <c r="B284" s="1418" t="s">
        <v>164</v>
      </c>
      <c r="C284" s="290" t="s">
        <v>389</v>
      </c>
      <c r="D284" s="1230" t="s">
        <v>224</v>
      </c>
      <c r="E284" s="1230">
        <v>1</v>
      </c>
      <c r="F284" s="215"/>
      <c r="G284" s="216">
        <v>150</v>
      </c>
      <c r="H284" s="1230" t="s">
        <v>335</v>
      </c>
      <c r="I284" s="1230"/>
      <c r="J284" s="1230" t="s">
        <v>35</v>
      </c>
      <c r="K284" s="290" t="s">
        <v>337</v>
      </c>
      <c r="L284" s="838"/>
      <c r="M284" s="247"/>
      <c r="N284" s="958"/>
      <c r="O284" s="104" t="s">
        <v>945</v>
      </c>
      <c r="P284" s="104" t="s">
        <v>953</v>
      </c>
    </row>
    <row r="285" spans="1:16" s="103" customFormat="1" ht="31.5" x14ac:dyDescent="0.25">
      <c r="A285" s="306">
        <v>2</v>
      </c>
      <c r="B285" s="1417"/>
      <c r="C285" s="1242" t="s">
        <v>830</v>
      </c>
      <c r="D285" s="1230"/>
      <c r="E285" s="1230"/>
      <c r="F285" s="1230"/>
      <c r="G285" s="1137">
        <v>0.74</v>
      </c>
      <c r="H285" s="1242" t="s">
        <v>80</v>
      </c>
      <c r="I285" s="1242"/>
      <c r="J285" s="1230" t="s">
        <v>193</v>
      </c>
      <c r="K285" s="1242" t="s">
        <v>337</v>
      </c>
      <c r="L285" s="1242"/>
      <c r="M285" s="247" t="s">
        <v>826</v>
      </c>
      <c r="N285" s="957" t="s">
        <v>859</v>
      </c>
      <c r="O285" s="103" t="s">
        <v>945</v>
      </c>
      <c r="P285" s="103" t="s">
        <v>953</v>
      </c>
    </row>
    <row r="286" spans="1:16" s="26" customFormat="1" ht="47.25" x14ac:dyDescent="0.25">
      <c r="A286" s="306">
        <v>3</v>
      </c>
      <c r="B286" s="1417"/>
      <c r="C286" s="1242" t="s">
        <v>331</v>
      </c>
      <c r="D286" s="1230"/>
      <c r="E286" s="1230"/>
      <c r="F286" s="1230">
        <v>8</v>
      </c>
      <c r="G286" s="1137">
        <v>6.33</v>
      </c>
      <c r="H286" s="1242" t="s">
        <v>80</v>
      </c>
      <c r="I286" s="1242"/>
      <c r="J286" s="1230" t="s">
        <v>193</v>
      </c>
      <c r="K286" s="1242" t="s">
        <v>337</v>
      </c>
      <c r="L286" s="1242" t="s">
        <v>391</v>
      </c>
      <c r="M286" s="247" t="s">
        <v>827</v>
      </c>
      <c r="N286" s="957" t="s">
        <v>860</v>
      </c>
      <c r="O286" s="103" t="s">
        <v>945</v>
      </c>
      <c r="P286" s="103" t="s">
        <v>953</v>
      </c>
    </row>
    <row r="287" spans="1:16" ht="31.5" x14ac:dyDescent="0.25">
      <c r="A287" s="890">
        <v>4</v>
      </c>
      <c r="B287" s="1417"/>
      <c r="C287" s="307" t="s">
        <v>325</v>
      </c>
      <c r="D287" s="1227" t="s">
        <v>224</v>
      </c>
      <c r="E287" s="1227">
        <v>10</v>
      </c>
      <c r="F287" s="180"/>
      <c r="G287" s="28">
        <v>15</v>
      </c>
      <c r="H287" s="1233" t="s">
        <v>335</v>
      </c>
      <c r="I287" s="1233"/>
      <c r="J287" s="1233" t="s">
        <v>111</v>
      </c>
      <c r="K287" s="307" t="s">
        <v>337</v>
      </c>
      <c r="L287" s="312" t="s">
        <v>355</v>
      </c>
      <c r="M287" s="114"/>
      <c r="N287" s="958"/>
      <c r="O287" s="104" t="s">
        <v>945</v>
      </c>
      <c r="P287" s="104" t="s">
        <v>953</v>
      </c>
    </row>
    <row r="288" spans="1:16" x14ac:dyDescent="0.25">
      <c r="A288" s="890">
        <v>5</v>
      </c>
      <c r="B288" s="1417"/>
      <c r="C288" s="307" t="s">
        <v>390</v>
      </c>
      <c r="D288" s="1227" t="s">
        <v>224</v>
      </c>
      <c r="E288" s="1227">
        <v>3</v>
      </c>
      <c r="F288" s="106"/>
      <c r="G288" s="28">
        <v>16</v>
      </c>
      <c r="H288" s="1233" t="s">
        <v>335</v>
      </c>
      <c r="I288" s="1233"/>
      <c r="J288" s="1233" t="s">
        <v>115</v>
      </c>
      <c r="K288" s="307" t="s">
        <v>337</v>
      </c>
      <c r="L288" s="312"/>
      <c r="M288" s="114"/>
      <c r="N288" s="958"/>
      <c r="O288" s="104" t="s">
        <v>945</v>
      </c>
      <c r="P288" s="104" t="s">
        <v>953</v>
      </c>
    </row>
    <row r="289" spans="1:16" s="25" customFormat="1" x14ac:dyDescent="0.25">
      <c r="A289" s="890">
        <v>6</v>
      </c>
      <c r="B289" s="1417"/>
      <c r="C289" s="307" t="s">
        <v>329</v>
      </c>
      <c r="D289" s="1227" t="s">
        <v>224</v>
      </c>
      <c r="E289" s="1227">
        <v>1</v>
      </c>
      <c r="F289" s="106"/>
      <c r="G289" s="869">
        <v>10</v>
      </c>
      <c r="H289" s="1233" t="s">
        <v>336</v>
      </c>
      <c r="I289" s="1233"/>
      <c r="J289" s="1233" t="s">
        <v>37</v>
      </c>
      <c r="K289" s="307" t="s">
        <v>339</v>
      </c>
      <c r="L289" s="312"/>
      <c r="M289" s="394" t="s">
        <v>1050</v>
      </c>
      <c r="N289" s="1086"/>
      <c r="O289" s="104" t="s">
        <v>945</v>
      </c>
      <c r="P289" s="104" t="s">
        <v>953</v>
      </c>
    </row>
    <row r="290" spans="1:16" x14ac:dyDescent="0.25">
      <c r="A290" s="890">
        <v>7</v>
      </c>
      <c r="B290" s="1417"/>
      <c r="C290" s="307" t="s">
        <v>330</v>
      </c>
      <c r="D290" s="1227"/>
      <c r="E290" s="106"/>
      <c r="F290" s="106"/>
      <c r="G290" s="869">
        <v>60</v>
      </c>
      <c r="H290" s="1233" t="s">
        <v>336</v>
      </c>
      <c r="I290" s="1233"/>
      <c r="J290" s="1233" t="s">
        <v>108</v>
      </c>
      <c r="K290" s="307" t="s">
        <v>339</v>
      </c>
      <c r="L290" s="312"/>
      <c r="M290" s="394" t="s">
        <v>1050</v>
      </c>
      <c r="N290" s="958"/>
      <c r="O290" s="104" t="s">
        <v>945</v>
      </c>
      <c r="P290" s="104" t="s">
        <v>953</v>
      </c>
    </row>
    <row r="291" spans="1:16" ht="31.5" x14ac:dyDescent="0.25">
      <c r="A291" s="890">
        <v>8</v>
      </c>
      <c r="B291" s="1417"/>
      <c r="C291" s="307" t="s">
        <v>328</v>
      </c>
      <c r="D291" s="1227"/>
      <c r="E291" s="1227"/>
      <c r="F291" s="180"/>
      <c r="G291" s="28">
        <v>5</v>
      </c>
      <c r="H291" s="1233" t="s">
        <v>80</v>
      </c>
      <c r="I291" s="1233"/>
      <c r="J291" s="1233" t="s">
        <v>35</v>
      </c>
      <c r="K291" s="307" t="s">
        <v>338</v>
      </c>
      <c r="L291" s="312" t="s">
        <v>341</v>
      </c>
      <c r="M291" s="114"/>
      <c r="N291" s="958"/>
      <c r="O291" s="104" t="s">
        <v>945</v>
      </c>
      <c r="P291" s="104" t="s">
        <v>953</v>
      </c>
    </row>
    <row r="292" spans="1:16" ht="16.5" thickBot="1" x14ac:dyDescent="0.3">
      <c r="A292" s="900">
        <v>9</v>
      </c>
      <c r="B292" s="1417"/>
      <c r="C292" s="117" t="s">
        <v>743</v>
      </c>
      <c r="D292" s="116" t="s">
        <v>224</v>
      </c>
      <c r="E292" s="116">
        <v>2</v>
      </c>
      <c r="F292" s="115">
        <v>34.1</v>
      </c>
      <c r="G292" s="1277">
        <v>35</v>
      </c>
      <c r="H292" s="392" t="s">
        <v>80</v>
      </c>
      <c r="I292" s="392"/>
      <c r="J292" s="392"/>
      <c r="K292" s="310"/>
      <c r="L292" s="597"/>
      <c r="M292" s="247" t="s">
        <v>156</v>
      </c>
      <c r="N292" s="958"/>
      <c r="O292" s="104" t="s">
        <v>945</v>
      </c>
      <c r="P292" s="104" t="s">
        <v>953</v>
      </c>
    </row>
    <row r="293" spans="1:16" s="25" customFormat="1" ht="16.5" thickBot="1" x14ac:dyDescent="0.3">
      <c r="A293" s="887"/>
      <c r="B293" s="33" t="s">
        <v>188</v>
      </c>
      <c r="C293" s="57"/>
      <c r="D293" s="110"/>
      <c r="E293" s="193"/>
      <c r="F293" s="37">
        <f>SUM(F284:F292)</f>
        <v>42.1</v>
      </c>
      <c r="G293" s="38">
        <f>SUM(G284:G292)</f>
        <v>298.07000000000005</v>
      </c>
      <c r="H293" s="111"/>
      <c r="I293" s="111"/>
      <c r="J293" s="1289"/>
      <c r="K293" s="1305"/>
      <c r="L293" s="1092"/>
      <c r="M293" s="70"/>
      <c r="N293" s="1082"/>
      <c r="O293" s="104" t="s">
        <v>945</v>
      </c>
      <c r="P293" s="104" t="s">
        <v>953</v>
      </c>
    </row>
    <row r="294" spans="1:16" ht="47.25" x14ac:dyDescent="0.25">
      <c r="A294" s="319">
        <v>1</v>
      </c>
      <c r="B294" s="1460" t="s">
        <v>751</v>
      </c>
      <c r="C294" s="305" t="s">
        <v>331</v>
      </c>
      <c r="D294" s="1229"/>
      <c r="E294" s="1229"/>
      <c r="F294" s="102">
        <v>10</v>
      </c>
      <c r="G294" s="56">
        <v>10</v>
      </c>
      <c r="H294" s="1229" t="s">
        <v>80</v>
      </c>
      <c r="I294" s="74"/>
      <c r="J294" s="74" t="s">
        <v>115</v>
      </c>
      <c r="K294" s="305" t="s">
        <v>337</v>
      </c>
      <c r="L294" s="1238" t="s">
        <v>366</v>
      </c>
      <c r="M294" s="113" t="s">
        <v>869</v>
      </c>
      <c r="N294" s="956"/>
      <c r="O294" s="104" t="s">
        <v>945</v>
      </c>
      <c r="P294" s="104" t="s">
        <v>953</v>
      </c>
    </row>
    <row r="295" spans="1:16" x14ac:dyDescent="0.25">
      <c r="A295" s="890">
        <v>2</v>
      </c>
      <c r="B295" s="1456"/>
      <c r="C295" s="307" t="s">
        <v>149</v>
      </c>
      <c r="D295" s="1230" t="s">
        <v>224</v>
      </c>
      <c r="E295" s="1230">
        <v>2</v>
      </c>
      <c r="F295" s="106">
        <v>3</v>
      </c>
      <c r="G295" s="28">
        <v>3</v>
      </c>
      <c r="H295" s="1230" t="s">
        <v>80</v>
      </c>
      <c r="I295" s="1233"/>
      <c r="J295" s="1233" t="s">
        <v>115</v>
      </c>
      <c r="K295" s="307" t="s">
        <v>337</v>
      </c>
      <c r="L295" s="1252" t="s">
        <v>367</v>
      </c>
      <c r="M295" s="114"/>
      <c r="N295" s="958"/>
      <c r="O295" s="104" t="s">
        <v>945</v>
      </c>
      <c r="P295" s="104" t="s">
        <v>953</v>
      </c>
    </row>
    <row r="296" spans="1:16" ht="32.25" thickBot="1" x14ac:dyDescent="0.3">
      <c r="A296" s="321">
        <v>3</v>
      </c>
      <c r="B296" s="1461"/>
      <c r="C296" s="292" t="s">
        <v>328</v>
      </c>
      <c r="D296" s="599"/>
      <c r="E296" s="599"/>
      <c r="F296" s="166"/>
      <c r="G296" s="217">
        <v>5</v>
      </c>
      <c r="H296" s="599" t="s">
        <v>80</v>
      </c>
      <c r="I296" s="599"/>
      <c r="J296" s="599" t="s">
        <v>113</v>
      </c>
      <c r="K296" s="292" t="s">
        <v>338</v>
      </c>
      <c r="L296" s="149" t="s">
        <v>341</v>
      </c>
      <c r="M296" s="747"/>
      <c r="N296" s="959"/>
      <c r="O296" s="104" t="s">
        <v>945</v>
      </c>
      <c r="P296" s="104" t="s">
        <v>953</v>
      </c>
    </row>
    <row r="297" spans="1:16" ht="16.5" thickBot="1" x14ac:dyDescent="0.3">
      <c r="A297" s="893"/>
      <c r="B297" s="161" t="s">
        <v>188</v>
      </c>
      <c r="C297" s="77"/>
      <c r="D297" s="203"/>
      <c r="E297" s="348"/>
      <c r="F297" s="349">
        <f>SUM(F294:F296)</f>
        <v>13</v>
      </c>
      <c r="G297" s="592">
        <f>SUM(G294:G296)</f>
        <v>18</v>
      </c>
      <c r="H297" s="168"/>
      <c r="I297" s="350"/>
      <c r="J297" s="75"/>
      <c r="K297" s="162"/>
      <c r="L297" s="628"/>
      <c r="M297" s="1102"/>
      <c r="N297" s="1103"/>
      <c r="O297" s="104" t="s">
        <v>945</v>
      </c>
      <c r="P297" s="104" t="s">
        <v>953</v>
      </c>
    </row>
    <row r="298" spans="1:16" ht="31.5" x14ac:dyDescent="0.25">
      <c r="A298" s="319">
        <v>1</v>
      </c>
      <c r="B298" s="1418" t="s">
        <v>103</v>
      </c>
      <c r="C298" s="305" t="s">
        <v>376</v>
      </c>
      <c r="D298" s="351"/>
      <c r="E298" s="71"/>
      <c r="F298" s="102">
        <v>15</v>
      </c>
      <c r="G298" s="352">
        <v>15</v>
      </c>
      <c r="H298" s="74" t="s">
        <v>80</v>
      </c>
      <c r="I298" s="353"/>
      <c r="J298" s="353" t="s">
        <v>193</v>
      </c>
      <c r="K298" s="121" t="s">
        <v>337</v>
      </c>
      <c r="L298" s="1252"/>
      <c r="M298" s="247" t="s">
        <v>849</v>
      </c>
      <c r="N298" s="958"/>
      <c r="O298" s="104" t="s">
        <v>945</v>
      </c>
      <c r="P298" s="104" t="s">
        <v>953</v>
      </c>
    </row>
    <row r="299" spans="1:16" ht="31.5" x14ac:dyDescent="0.25">
      <c r="A299" s="890">
        <v>2</v>
      </c>
      <c r="B299" s="1417"/>
      <c r="C299" s="290" t="s">
        <v>377</v>
      </c>
      <c r="D299" s="771" t="s">
        <v>345</v>
      </c>
      <c r="E299" s="200">
        <v>30</v>
      </c>
      <c r="F299" s="215">
        <v>25</v>
      </c>
      <c r="G299" s="772">
        <v>25</v>
      </c>
      <c r="H299" s="1230" t="s">
        <v>80</v>
      </c>
      <c r="I299" s="771"/>
      <c r="J299" s="771" t="s">
        <v>113</v>
      </c>
      <c r="K299" s="147" t="s">
        <v>337</v>
      </c>
      <c r="L299" s="1242"/>
      <c r="M299" s="247" t="s">
        <v>850</v>
      </c>
      <c r="N299" s="958"/>
      <c r="O299" s="104" t="s">
        <v>945</v>
      </c>
      <c r="P299" s="104" t="s">
        <v>953</v>
      </c>
    </row>
    <row r="300" spans="1:16" ht="31.5" x14ac:dyDescent="0.25">
      <c r="A300" s="890">
        <v>3</v>
      </c>
      <c r="B300" s="1417"/>
      <c r="C300" s="307" t="s">
        <v>328</v>
      </c>
      <c r="D300" s="326"/>
      <c r="E300" s="45"/>
      <c r="F300" s="106"/>
      <c r="G300" s="354">
        <v>5</v>
      </c>
      <c r="H300" s="1233" t="s">
        <v>80</v>
      </c>
      <c r="I300" s="355"/>
      <c r="J300" s="355" t="s">
        <v>113</v>
      </c>
      <c r="K300" s="677" t="s">
        <v>338</v>
      </c>
      <c r="L300" s="1252"/>
      <c r="M300" s="114"/>
      <c r="N300" s="958"/>
      <c r="O300" s="104" t="s">
        <v>945</v>
      </c>
      <c r="P300" s="104" t="s">
        <v>953</v>
      </c>
    </row>
    <row r="301" spans="1:16" ht="31.5" x14ac:dyDescent="0.25">
      <c r="A301" s="890">
        <v>4</v>
      </c>
      <c r="B301" s="1417"/>
      <c r="C301" s="307" t="s">
        <v>379</v>
      </c>
      <c r="D301" s="326" t="s">
        <v>224</v>
      </c>
      <c r="E301" s="202">
        <v>2</v>
      </c>
      <c r="F301" s="106">
        <v>35</v>
      </c>
      <c r="G301" s="354">
        <v>35</v>
      </c>
      <c r="H301" s="1233" t="s">
        <v>80</v>
      </c>
      <c r="I301" s="355"/>
      <c r="J301" s="355" t="s">
        <v>113</v>
      </c>
      <c r="K301" s="677" t="s">
        <v>337</v>
      </c>
      <c r="L301" s="1252"/>
      <c r="M301" s="247" t="s">
        <v>851</v>
      </c>
      <c r="N301" s="958"/>
      <c r="O301" s="104" t="s">
        <v>945</v>
      </c>
      <c r="P301" s="104" t="s">
        <v>953</v>
      </c>
    </row>
    <row r="302" spans="1:16" ht="47.25" x14ac:dyDescent="0.25">
      <c r="A302" s="890">
        <v>5</v>
      </c>
      <c r="B302" s="1417"/>
      <c r="C302" s="307" t="s">
        <v>380</v>
      </c>
      <c r="D302" s="326"/>
      <c r="E302" s="45"/>
      <c r="F302" s="106">
        <v>5</v>
      </c>
      <c r="G302" s="354">
        <v>5</v>
      </c>
      <c r="H302" s="1233" t="s">
        <v>80</v>
      </c>
      <c r="I302" s="355"/>
      <c r="J302" s="355" t="s">
        <v>115</v>
      </c>
      <c r="K302" s="677" t="s">
        <v>378</v>
      </c>
      <c r="L302" s="1252"/>
      <c r="M302" s="247" t="s">
        <v>1048</v>
      </c>
      <c r="N302" s="958"/>
      <c r="O302" s="104" t="s">
        <v>945</v>
      </c>
      <c r="P302" s="104" t="s">
        <v>953</v>
      </c>
    </row>
    <row r="303" spans="1:16" ht="31.5" x14ac:dyDescent="0.25">
      <c r="A303" s="890">
        <v>6</v>
      </c>
      <c r="B303" s="1417"/>
      <c r="C303" s="290" t="s">
        <v>381</v>
      </c>
      <c r="D303" s="771" t="s">
        <v>224</v>
      </c>
      <c r="E303" s="200">
        <v>1</v>
      </c>
      <c r="F303" s="215"/>
      <c r="G303" s="772">
        <v>100</v>
      </c>
      <c r="H303" s="1230" t="s">
        <v>335</v>
      </c>
      <c r="I303" s="771"/>
      <c r="J303" s="771" t="s">
        <v>109</v>
      </c>
      <c r="K303" s="835" t="s">
        <v>337</v>
      </c>
      <c r="L303" s="1242"/>
      <c r="M303" s="247" t="s">
        <v>852</v>
      </c>
      <c r="N303" s="958"/>
      <c r="O303" s="104" t="s">
        <v>945</v>
      </c>
      <c r="P303" s="104" t="s">
        <v>953</v>
      </c>
    </row>
    <row r="304" spans="1:16" s="25" customFormat="1" ht="16.5" thickBot="1" x14ac:dyDescent="0.3">
      <c r="A304" s="900">
        <v>7</v>
      </c>
      <c r="B304" s="1417"/>
      <c r="C304" s="835" t="s">
        <v>329</v>
      </c>
      <c r="D304" s="1311" t="s">
        <v>224</v>
      </c>
      <c r="E304" s="1189">
        <v>1</v>
      </c>
      <c r="F304" s="167"/>
      <c r="G304" s="1312">
        <v>10</v>
      </c>
      <c r="H304" s="736" t="s">
        <v>80</v>
      </c>
      <c r="I304" s="1311"/>
      <c r="J304" s="1311" t="s">
        <v>37</v>
      </c>
      <c r="K304" s="479"/>
      <c r="L304" s="1252"/>
      <c r="M304" s="394" t="s">
        <v>1050</v>
      </c>
      <c r="N304" s="1086"/>
      <c r="O304" s="104" t="s">
        <v>945</v>
      </c>
      <c r="P304" s="104" t="s">
        <v>953</v>
      </c>
    </row>
    <row r="305" spans="1:16" ht="16.5" thickBot="1" x14ac:dyDescent="0.3">
      <c r="A305" s="887"/>
      <c r="B305" s="33" t="s">
        <v>188</v>
      </c>
      <c r="C305" s="57"/>
      <c r="D305" s="110"/>
      <c r="E305" s="186"/>
      <c r="F305" s="38">
        <f>SUM(F298:F304)</f>
        <v>80</v>
      </c>
      <c r="G305" s="38">
        <f>SUM(G298:G304)</f>
        <v>195</v>
      </c>
      <c r="H305" s="112"/>
      <c r="I305" s="111"/>
      <c r="J305" s="1289"/>
      <c r="K305" s="1305"/>
      <c r="L305" s="1092"/>
      <c r="M305" s="356"/>
      <c r="N305" s="987"/>
      <c r="O305" s="104" t="s">
        <v>945</v>
      </c>
      <c r="P305" s="104" t="s">
        <v>953</v>
      </c>
    </row>
    <row r="306" spans="1:16" x14ac:dyDescent="0.25">
      <c r="A306" s="892">
        <v>1</v>
      </c>
      <c r="B306" s="1417" t="s">
        <v>192</v>
      </c>
      <c r="C306" s="997" t="s">
        <v>368</v>
      </c>
      <c r="D306" s="41" t="s">
        <v>86</v>
      </c>
      <c r="E306" s="1313">
        <v>2</v>
      </c>
      <c r="F306" s="1278"/>
      <c r="G306" s="1279">
        <v>5</v>
      </c>
      <c r="H306" s="42" t="s">
        <v>80</v>
      </c>
      <c r="I306" s="42"/>
      <c r="J306" s="42" t="s">
        <v>373</v>
      </c>
      <c r="K306" s="307" t="s">
        <v>337</v>
      </c>
      <c r="L306" s="312"/>
      <c r="M306" s="114"/>
      <c r="N306" s="958"/>
      <c r="O306" s="104" t="s">
        <v>945</v>
      </c>
      <c r="P306" s="104" t="s">
        <v>953</v>
      </c>
    </row>
    <row r="307" spans="1:16" x14ac:dyDescent="0.25">
      <c r="A307" s="890">
        <v>2</v>
      </c>
      <c r="B307" s="1417"/>
      <c r="C307" s="307" t="s">
        <v>371</v>
      </c>
      <c r="D307" s="1227" t="s">
        <v>224</v>
      </c>
      <c r="E307" s="359">
        <v>4</v>
      </c>
      <c r="F307" s="180">
        <v>5.5</v>
      </c>
      <c r="G307" s="28">
        <v>5.5</v>
      </c>
      <c r="H307" s="1233" t="s">
        <v>80</v>
      </c>
      <c r="I307" s="1233"/>
      <c r="J307" s="1233" t="s">
        <v>373</v>
      </c>
      <c r="K307" s="307" t="s">
        <v>337</v>
      </c>
      <c r="L307" s="312" t="s">
        <v>367</v>
      </c>
      <c r="M307" s="114"/>
      <c r="N307" s="958"/>
      <c r="O307" s="104" t="s">
        <v>945</v>
      </c>
      <c r="P307" s="104" t="s">
        <v>953</v>
      </c>
    </row>
    <row r="308" spans="1:16" s="103" customFormat="1" ht="31.5" x14ac:dyDescent="0.25">
      <c r="A308" s="306">
        <v>3</v>
      </c>
      <c r="B308" s="1417"/>
      <c r="C308" s="1242" t="s">
        <v>369</v>
      </c>
      <c r="D308" s="1230"/>
      <c r="E308" s="1230"/>
      <c r="F308" s="1230">
        <v>8.8000000000000007</v>
      </c>
      <c r="G308" s="1137">
        <v>6.33</v>
      </c>
      <c r="H308" s="1242" t="s">
        <v>80</v>
      </c>
      <c r="I308" s="1242"/>
      <c r="J308" s="1230" t="s">
        <v>372</v>
      </c>
      <c r="K308" s="1242" t="s">
        <v>337</v>
      </c>
      <c r="L308" s="1242" t="s">
        <v>375</v>
      </c>
      <c r="M308" s="247" t="s">
        <v>823</v>
      </c>
      <c r="N308" s="957" t="s">
        <v>861</v>
      </c>
      <c r="O308" s="103" t="s">
        <v>945</v>
      </c>
      <c r="P308" s="103" t="s">
        <v>953</v>
      </c>
    </row>
    <row r="309" spans="1:16" x14ac:dyDescent="0.25">
      <c r="A309" s="890">
        <v>4</v>
      </c>
      <c r="B309" s="1417"/>
      <c r="C309" s="1252" t="s">
        <v>370</v>
      </c>
      <c r="D309" s="1227" t="s">
        <v>224</v>
      </c>
      <c r="E309" s="359">
        <v>1</v>
      </c>
      <c r="F309" s="180">
        <v>80</v>
      </c>
      <c r="G309" s="28">
        <v>80</v>
      </c>
      <c r="H309" s="1233" t="s">
        <v>80</v>
      </c>
      <c r="I309" s="1233"/>
      <c r="J309" s="1233" t="s">
        <v>113</v>
      </c>
      <c r="K309" s="307" t="s">
        <v>337</v>
      </c>
      <c r="L309" s="312" t="s">
        <v>374</v>
      </c>
      <c r="M309" s="114"/>
      <c r="N309" s="958"/>
      <c r="O309" s="104" t="s">
        <v>945</v>
      </c>
      <c r="P309" s="104" t="s">
        <v>953</v>
      </c>
    </row>
    <row r="310" spans="1:16" ht="32.25" thickBot="1" x14ac:dyDescent="0.3">
      <c r="A310" s="321">
        <v>5</v>
      </c>
      <c r="B310" s="1419"/>
      <c r="C310" s="1239" t="s">
        <v>328</v>
      </c>
      <c r="D310" s="61"/>
      <c r="E310" s="360"/>
      <c r="F310" s="195"/>
      <c r="G310" s="62">
        <v>5</v>
      </c>
      <c r="H310" s="598" t="s">
        <v>80</v>
      </c>
      <c r="I310" s="598"/>
      <c r="J310" s="598" t="s">
        <v>113</v>
      </c>
      <c r="K310" s="150" t="s">
        <v>338</v>
      </c>
      <c r="L310" s="329" t="s">
        <v>341</v>
      </c>
      <c r="M310" s="114"/>
      <c r="N310" s="958"/>
      <c r="O310" s="104" t="s">
        <v>945</v>
      </c>
      <c r="P310" s="104" t="s">
        <v>953</v>
      </c>
    </row>
    <row r="311" spans="1:16" s="25" customFormat="1" ht="16.5" thickBot="1" x14ac:dyDescent="0.3">
      <c r="A311" s="902"/>
      <c r="B311" s="63" t="s">
        <v>188</v>
      </c>
      <c r="C311" s="64"/>
      <c r="D311" s="279"/>
      <c r="E311" s="280"/>
      <c r="F311" s="66">
        <f>SUM(F306:F310)</f>
        <v>94.3</v>
      </c>
      <c r="G311" s="66">
        <f>SUM(G306:G310)</f>
        <v>101.83</v>
      </c>
      <c r="H311" s="142"/>
      <c r="I311" s="281"/>
      <c r="J311" s="141"/>
      <c r="K311" s="143"/>
      <c r="L311" s="68"/>
      <c r="M311" s="59"/>
      <c r="N311" s="1085"/>
      <c r="O311" s="104" t="s">
        <v>945</v>
      </c>
      <c r="P311" s="104" t="s">
        <v>953</v>
      </c>
    </row>
    <row r="312" spans="1:16" ht="31.5" x14ac:dyDescent="0.25">
      <c r="A312" s="319">
        <v>1</v>
      </c>
      <c r="B312" s="1460" t="s">
        <v>104</v>
      </c>
      <c r="C312" s="305" t="s">
        <v>387</v>
      </c>
      <c r="D312" s="55" t="s">
        <v>224</v>
      </c>
      <c r="E312" s="55">
        <v>2</v>
      </c>
      <c r="F312" s="102">
        <v>10</v>
      </c>
      <c r="G312" s="56">
        <v>10</v>
      </c>
      <c r="H312" s="74" t="s">
        <v>80</v>
      </c>
      <c r="I312" s="74"/>
      <c r="J312" s="74" t="s">
        <v>115</v>
      </c>
      <c r="K312" s="305" t="s">
        <v>337</v>
      </c>
      <c r="L312" s="358" t="s">
        <v>385</v>
      </c>
      <c r="M312" s="114"/>
      <c r="N312" s="958"/>
      <c r="O312" s="104" t="s">
        <v>945</v>
      </c>
      <c r="P312" s="104" t="s">
        <v>953</v>
      </c>
    </row>
    <row r="313" spans="1:16" ht="47.25" x14ac:dyDescent="0.25">
      <c r="A313" s="890">
        <v>2</v>
      </c>
      <c r="B313" s="1456"/>
      <c r="C313" s="307" t="s">
        <v>347</v>
      </c>
      <c r="D313" s="1227"/>
      <c r="E313" s="1227"/>
      <c r="F313" s="106">
        <v>16</v>
      </c>
      <c r="G313" s="28">
        <v>16</v>
      </c>
      <c r="H313" s="1233" t="s">
        <v>80</v>
      </c>
      <c r="I313" s="1233"/>
      <c r="J313" s="1233" t="s">
        <v>115</v>
      </c>
      <c r="K313" s="307" t="s">
        <v>337</v>
      </c>
      <c r="L313" s="312" t="s">
        <v>386</v>
      </c>
      <c r="M313" s="114"/>
      <c r="N313" s="958"/>
      <c r="O313" s="104" t="s">
        <v>945</v>
      </c>
      <c r="P313" s="104" t="s">
        <v>953</v>
      </c>
    </row>
    <row r="314" spans="1:16" ht="32.25" thickBot="1" x14ac:dyDescent="0.3">
      <c r="A314" s="321">
        <v>3</v>
      </c>
      <c r="B314" s="1461"/>
      <c r="C314" s="310" t="s">
        <v>328</v>
      </c>
      <c r="D314" s="61"/>
      <c r="E314" s="61"/>
      <c r="F314" s="109"/>
      <c r="G314" s="62">
        <v>5</v>
      </c>
      <c r="H314" s="598" t="s">
        <v>80</v>
      </c>
      <c r="I314" s="598"/>
      <c r="J314" s="598" t="s">
        <v>115</v>
      </c>
      <c r="K314" s="310" t="s">
        <v>338</v>
      </c>
      <c r="L314" s="329" t="s">
        <v>341</v>
      </c>
      <c r="M314" s="114"/>
      <c r="N314" s="958"/>
      <c r="O314" s="104" t="s">
        <v>945</v>
      </c>
      <c r="P314" s="104" t="s">
        <v>953</v>
      </c>
    </row>
    <row r="315" spans="1:16" ht="16.5" thickBot="1" x14ac:dyDescent="0.3">
      <c r="A315" s="902"/>
      <c r="B315" s="63" t="s">
        <v>188</v>
      </c>
      <c r="C315" s="64"/>
      <c r="D315" s="279"/>
      <c r="E315" s="361"/>
      <c r="F315" s="65">
        <f>SUM(F312:F314)</f>
        <v>26</v>
      </c>
      <c r="G315" s="66">
        <f>SUM(G312:G314)</f>
        <v>31</v>
      </c>
      <c r="H315" s="142"/>
      <c r="I315" s="281"/>
      <c r="J315" s="1059"/>
      <c r="K315" s="143"/>
      <c r="L315" s="1092"/>
      <c r="M315" s="356"/>
      <c r="N315" s="987"/>
      <c r="O315" s="104" t="s">
        <v>945</v>
      </c>
      <c r="P315" s="104" t="s">
        <v>953</v>
      </c>
    </row>
    <row r="316" spans="1:16" ht="31.5" x14ac:dyDescent="0.25">
      <c r="A316" s="304">
        <v>1</v>
      </c>
      <c r="B316" s="1460" t="s">
        <v>191</v>
      </c>
      <c r="C316" s="305" t="s">
        <v>388</v>
      </c>
      <c r="D316" s="55" t="s">
        <v>224</v>
      </c>
      <c r="E316" s="55">
        <v>2</v>
      </c>
      <c r="F316" s="102">
        <v>10</v>
      </c>
      <c r="G316" s="56">
        <v>10</v>
      </c>
      <c r="H316" s="74" t="s">
        <v>80</v>
      </c>
      <c r="I316" s="74"/>
      <c r="J316" s="74" t="s">
        <v>115</v>
      </c>
      <c r="K316" s="305" t="s">
        <v>337</v>
      </c>
      <c r="L316" s="358" t="s">
        <v>385</v>
      </c>
      <c r="M316" s="114"/>
      <c r="N316" s="958"/>
      <c r="O316" s="104" t="s">
        <v>945</v>
      </c>
      <c r="P316" s="104" t="s">
        <v>953</v>
      </c>
    </row>
    <row r="317" spans="1:16" ht="47.25" x14ac:dyDescent="0.25">
      <c r="A317" s="306">
        <v>2</v>
      </c>
      <c r="B317" s="1456"/>
      <c r="C317" s="307" t="s">
        <v>347</v>
      </c>
      <c r="D317" s="1227"/>
      <c r="E317" s="45"/>
      <c r="F317" s="106">
        <v>16</v>
      </c>
      <c r="G317" s="28">
        <v>16</v>
      </c>
      <c r="H317" s="1233" t="s">
        <v>80</v>
      </c>
      <c r="I317" s="1233"/>
      <c r="J317" s="1233" t="s">
        <v>115</v>
      </c>
      <c r="K317" s="307" t="s">
        <v>337</v>
      </c>
      <c r="L317" s="312" t="s">
        <v>386</v>
      </c>
      <c r="M317" s="114"/>
      <c r="N317" s="958"/>
      <c r="O317" s="104" t="s">
        <v>945</v>
      </c>
      <c r="P317" s="104" t="s">
        <v>953</v>
      </c>
    </row>
    <row r="318" spans="1:16" ht="32.25" thickBot="1" x14ac:dyDescent="0.3">
      <c r="A318" s="309">
        <v>3</v>
      </c>
      <c r="B318" s="1461"/>
      <c r="C318" s="310" t="s">
        <v>328</v>
      </c>
      <c r="D318" s="61"/>
      <c r="E318" s="73"/>
      <c r="F318" s="109"/>
      <c r="G318" s="62">
        <v>5</v>
      </c>
      <c r="H318" s="598" t="s">
        <v>80</v>
      </c>
      <c r="I318" s="598"/>
      <c r="J318" s="598" t="s">
        <v>115</v>
      </c>
      <c r="K318" s="310" t="s">
        <v>338</v>
      </c>
      <c r="L318" s="362" t="s">
        <v>341</v>
      </c>
      <c r="M318" s="120"/>
      <c r="N318" s="974"/>
      <c r="O318" s="104" t="s">
        <v>945</v>
      </c>
      <c r="P318" s="104" t="s">
        <v>953</v>
      </c>
    </row>
    <row r="319" spans="1:16" s="25" customFormat="1" ht="16.5" thickBot="1" x14ac:dyDescent="0.3">
      <c r="A319" s="902"/>
      <c r="B319" s="63" t="s">
        <v>188</v>
      </c>
      <c r="C319" s="64"/>
      <c r="D319" s="279"/>
      <c r="E319" s="361"/>
      <c r="F319" s="65">
        <f>SUM(F316:F318)</f>
        <v>26</v>
      </c>
      <c r="G319" s="66">
        <f>SUM(G316:G318)</f>
        <v>31</v>
      </c>
      <c r="H319" s="142"/>
      <c r="I319" s="281"/>
      <c r="J319" s="141"/>
      <c r="K319" s="143"/>
      <c r="L319" s="145"/>
      <c r="M319" s="70"/>
      <c r="N319" s="1082"/>
      <c r="O319" s="104" t="s">
        <v>945</v>
      </c>
      <c r="P319" s="104" t="s">
        <v>953</v>
      </c>
    </row>
    <row r="320" spans="1:16" ht="94.5" x14ac:dyDescent="0.25">
      <c r="A320" s="304">
        <v>1</v>
      </c>
      <c r="B320" s="1460" t="s">
        <v>77</v>
      </c>
      <c r="C320" s="305" t="s">
        <v>331</v>
      </c>
      <c r="D320" s="1229"/>
      <c r="E320" s="1229"/>
      <c r="F320" s="102">
        <v>11</v>
      </c>
      <c r="G320" s="56">
        <v>11</v>
      </c>
      <c r="H320" s="74" t="s">
        <v>80</v>
      </c>
      <c r="I320" s="1229"/>
      <c r="J320" s="74" t="s">
        <v>193</v>
      </c>
      <c r="K320" s="305" t="s">
        <v>337</v>
      </c>
      <c r="L320" s="597" t="s">
        <v>392</v>
      </c>
      <c r="M320" s="146"/>
      <c r="N320" s="956"/>
      <c r="O320" s="104" t="s">
        <v>945</v>
      </c>
      <c r="P320" s="104" t="s">
        <v>953</v>
      </c>
    </row>
    <row r="321" spans="1:16" ht="31.5" x14ac:dyDescent="0.25">
      <c r="A321" s="890">
        <v>2</v>
      </c>
      <c r="B321" s="1456"/>
      <c r="C321" s="307" t="s">
        <v>344</v>
      </c>
      <c r="D321" s="1230" t="s">
        <v>224</v>
      </c>
      <c r="E321" s="1230">
        <v>4</v>
      </c>
      <c r="F321" s="106">
        <v>30</v>
      </c>
      <c r="G321" s="28">
        <v>30</v>
      </c>
      <c r="H321" s="1233" t="s">
        <v>80</v>
      </c>
      <c r="I321" s="1230"/>
      <c r="J321" s="1233" t="s">
        <v>114</v>
      </c>
      <c r="K321" s="307" t="s">
        <v>337</v>
      </c>
      <c r="L321" s="1252" t="s">
        <v>393</v>
      </c>
      <c r="M321" s="114"/>
      <c r="N321" s="958"/>
      <c r="O321" s="104" t="s">
        <v>945</v>
      </c>
      <c r="P321" s="104" t="s">
        <v>953</v>
      </c>
    </row>
    <row r="322" spans="1:16" ht="47.25" x14ac:dyDescent="0.25">
      <c r="A322" s="890">
        <v>3</v>
      </c>
      <c r="B322" s="1456"/>
      <c r="C322" s="363" t="s">
        <v>20</v>
      </c>
      <c r="D322" s="1230" t="s">
        <v>223</v>
      </c>
      <c r="E322" s="277">
        <v>50</v>
      </c>
      <c r="F322" s="106">
        <v>18</v>
      </c>
      <c r="G322" s="28">
        <v>18</v>
      </c>
      <c r="H322" s="27" t="s">
        <v>80</v>
      </c>
      <c r="I322" s="1230"/>
      <c r="J322" s="27" t="s">
        <v>7</v>
      </c>
      <c r="K322" s="363" t="s">
        <v>337</v>
      </c>
      <c r="L322" s="1252" t="s">
        <v>394</v>
      </c>
      <c r="M322" s="114"/>
      <c r="N322" s="958"/>
      <c r="O322" s="104" t="s">
        <v>945</v>
      </c>
      <c r="P322" s="104" t="s">
        <v>953</v>
      </c>
    </row>
    <row r="323" spans="1:16" ht="32.25" thickBot="1" x14ac:dyDescent="0.3">
      <c r="A323" s="1070">
        <v>4</v>
      </c>
      <c r="B323" s="1457"/>
      <c r="C323" s="1307" t="s">
        <v>328</v>
      </c>
      <c r="D323" s="736"/>
      <c r="E323" s="736"/>
      <c r="F323" s="115"/>
      <c r="G323" s="1277">
        <v>5</v>
      </c>
      <c r="H323" s="392" t="s">
        <v>80</v>
      </c>
      <c r="I323" s="736"/>
      <c r="J323" s="392" t="s">
        <v>113</v>
      </c>
      <c r="K323" s="307" t="s">
        <v>338</v>
      </c>
      <c r="L323" s="307" t="s">
        <v>341</v>
      </c>
      <c r="M323" s="114"/>
      <c r="N323" s="958"/>
      <c r="O323" s="104" t="s">
        <v>945</v>
      </c>
      <c r="P323" s="104" t="s">
        <v>953</v>
      </c>
    </row>
    <row r="324" spans="1:16" ht="16.5" thickBot="1" x14ac:dyDescent="0.3">
      <c r="A324" s="887"/>
      <c r="B324" s="33" t="s">
        <v>188</v>
      </c>
      <c r="C324" s="57"/>
      <c r="D324" s="110" t="s">
        <v>223</v>
      </c>
      <c r="E324" s="1314"/>
      <c r="F324" s="38">
        <f>SUM(F320:F323)</f>
        <v>59</v>
      </c>
      <c r="G324" s="38">
        <f>SUM(G320:G323)</f>
        <v>64</v>
      </c>
      <c r="H324" s="111"/>
      <c r="I324" s="111"/>
      <c r="J324" s="1289"/>
      <c r="K324" s="1104"/>
      <c r="L324" s="1102"/>
      <c r="M324" s="1102"/>
      <c r="N324" s="1103"/>
      <c r="O324" s="104" t="s">
        <v>945</v>
      </c>
      <c r="P324" s="104" t="s">
        <v>953</v>
      </c>
    </row>
    <row r="325" spans="1:16" ht="31.5" x14ac:dyDescent="0.25">
      <c r="A325" s="304">
        <v>1</v>
      </c>
      <c r="B325" s="1460" t="s">
        <v>21</v>
      </c>
      <c r="C325" s="305" t="s">
        <v>396</v>
      </c>
      <c r="D325" s="1229" t="s">
        <v>224</v>
      </c>
      <c r="E325" s="365">
        <v>2</v>
      </c>
      <c r="F325" s="102">
        <v>40</v>
      </c>
      <c r="G325" s="56">
        <v>40</v>
      </c>
      <c r="H325" s="74" t="s">
        <v>80</v>
      </c>
      <c r="I325" s="1229"/>
      <c r="J325" s="74" t="s">
        <v>372</v>
      </c>
      <c r="K325" s="305" t="s">
        <v>337</v>
      </c>
      <c r="L325" s="1238" t="s">
        <v>401</v>
      </c>
      <c r="M325" s="146"/>
      <c r="N325" s="956"/>
      <c r="O325" s="104" t="s">
        <v>945</v>
      </c>
      <c r="P325" s="104" t="s">
        <v>953</v>
      </c>
    </row>
    <row r="326" spans="1:16" x14ac:dyDescent="0.25">
      <c r="A326" s="306">
        <v>2</v>
      </c>
      <c r="B326" s="1456"/>
      <c r="C326" s="307" t="s">
        <v>397</v>
      </c>
      <c r="D326" s="1230" t="s">
        <v>224</v>
      </c>
      <c r="E326" s="366">
        <v>1</v>
      </c>
      <c r="F326" s="106">
        <v>40</v>
      </c>
      <c r="G326" s="28">
        <v>40</v>
      </c>
      <c r="H326" s="1233" t="s">
        <v>335</v>
      </c>
      <c r="I326" s="1230"/>
      <c r="J326" s="1233" t="s">
        <v>113</v>
      </c>
      <c r="K326" s="307" t="s">
        <v>337</v>
      </c>
      <c r="L326" s="1252"/>
      <c r="M326" s="114"/>
      <c r="N326" s="958"/>
      <c r="O326" s="104" t="s">
        <v>945</v>
      </c>
      <c r="P326" s="104" t="s">
        <v>953</v>
      </c>
    </row>
    <row r="327" spans="1:16" ht="31.5" x14ac:dyDescent="0.25">
      <c r="A327" s="306">
        <v>3</v>
      </c>
      <c r="B327" s="1456"/>
      <c r="C327" s="307" t="s">
        <v>398</v>
      </c>
      <c r="D327" s="1230" t="s">
        <v>224</v>
      </c>
      <c r="E327" s="366">
        <v>3</v>
      </c>
      <c r="F327" s="106">
        <v>30</v>
      </c>
      <c r="G327" s="28">
        <v>30</v>
      </c>
      <c r="H327" s="1233" t="s">
        <v>80</v>
      </c>
      <c r="I327" s="1230"/>
      <c r="J327" s="1233" t="s">
        <v>114</v>
      </c>
      <c r="K327" s="307" t="s">
        <v>337</v>
      </c>
      <c r="L327" s="307" t="s">
        <v>402</v>
      </c>
      <c r="M327" s="114"/>
      <c r="N327" s="958"/>
      <c r="O327" s="104" t="s">
        <v>945</v>
      </c>
      <c r="P327" s="104" t="s">
        <v>953</v>
      </c>
    </row>
    <row r="328" spans="1:16" x14ac:dyDescent="0.25">
      <c r="A328" s="306">
        <v>4</v>
      </c>
      <c r="B328" s="1456"/>
      <c r="C328" s="307" t="s">
        <v>399</v>
      </c>
      <c r="D328" s="1230" t="s">
        <v>224</v>
      </c>
      <c r="E328" s="366">
        <v>60</v>
      </c>
      <c r="F328" s="106">
        <v>60</v>
      </c>
      <c r="G328" s="28">
        <v>60</v>
      </c>
      <c r="H328" s="1233" t="s">
        <v>80</v>
      </c>
      <c r="I328" s="1230"/>
      <c r="J328" s="1233" t="s">
        <v>372</v>
      </c>
      <c r="K328" s="307" t="s">
        <v>337</v>
      </c>
      <c r="L328" s="307" t="s">
        <v>403</v>
      </c>
      <c r="M328" s="114"/>
      <c r="N328" s="958"/>
      <c r="O328" s="104" t="s">
        <v>945</v>
      </c>
      <c r="P328" s="104" t="s">
        <v>953</v>
      </c>
    </row>
    <row r="329" spans="1:16" x14ac:dyDescent="0.25">
      <c r="A329" s="306">
        <v>5</v>
      </c>
      <c r="B329" s="1456"/>
      <c r="C329" s="307" t="s">
        <v>400</v>
      </c>
      <c r="D329" s="1230" t="s">
        <v>224</v>
      </c>
      <c r="E329" s="366">
        <v>1</v>
      </c>
      <c r="F329" s="106"/>
      <c r="G329" s="28">
        <v>10</v>
      </c>
      <c r="H329" s="1233" t="s">
        <v>80</v>
      </c>
      <c r="I329" s="1230"/>
      <c r="J329" s="1233" t="s">
        <v>115</v>
      </c>
      <c r="K329" s="307" t="s">
        <v>337</v>
      </c>
      <c r="L329" s="1252"/>
      <c r="M329" s="114"/>
      <c r="N329" s="958"/>
      <c r="O329" s="104" t="s">
        <v>945</v>
      </c>
      <c r="P329" s="104" t="s">
        <v>953</v>
      </c>
    </row>
    <row r="330" spans="1:16" ht="31.5" x14ac:dyDescent="0.25">
      <c r="A330" s="306">
        <v>6</v>
      </c>
      <c r="B330" s="1456"/>
      <c r="C330" s="307" t="s">
        <v>328</v>
      </c>
      <c r="D330" s="1230"/>
      <c r="E330" s="366"/>
      <c r="F330" s="106"/>
      <c r="G330" s="28">
        <v>5</v>
      </c>
      <c r="H330" s="1233" t="s">
        <v>80</v>
      </c>
      <c r="I330" s="1230"/>
      <c r="J330" s="1233" t="s">
        <v>112</v>
      </c>
      <c r="K330" s="307" t="s">
        <v>338</v>
      </c>
      <c r="L330" s="307" t="s">
        <v>341</v>
      </c>
      <c r="M330" s="114"/>
      <c r="N330" s="958"/>
      <c r="O330" s="104" t="s">
        <v>945</v>
      </c>
      <c r="P330" s="104" t="s">
        <v>953</v>
      </c>
    </row>
    <row r="331" spans="1:16" x14ac:dyDescent="0.25">
      <c r="A331" s="902"/>
      <c r="B331" s="63" t="s">
        <v>188</v>
      </c>
      <c r="C331" s="64"/>
      <c r="D331" s="279"/>
      <c r="E331" s="280"/>
      <c r="F331" s="281">
        <f>SUM(F325:F330)</f>
        <v>170</v>
      </c>
      <c r="G331" s="66">
        <f>SUM(G325:G330)</f>
        <v>185</v>
      </c>
      <c r="H331" s="281"/>
      <c r="I331" s="281"/>
      <c r="J331" s="141"/>
      <c r="K331" s="296"/>
      <c r="L331" s="1092"/>
      <c r="M331" s="1102"/>
      <c r="N331" s="1103"/>
      <c r="O331" s="104" t="s">
        <v>945</v>
      </c>
      <c r="P331" s="104" t="s">
        <v>953</v>
      </c>
    </row>
    <row r="332" spans="1:16" ht="63" x14ac:dyDescent="0.25">
      <c r="A332" s="890">
        <v>3</v>
      </c>
      <c r="B332" s="1219" t="s">
        <v>22</v>
      </c>
      <c r="C332" s="307" t="s">
        <v>331</v>
      </c>
      <c r="D332" s="1227"/>
      <c r="E332" s="1227"/>
      <c r="F332" s="106">
        <v>10</v>
      </c>
      <c r="G332" s="28">
        <v>10</v>
      </c>
      <c r="H332" s="1233" t="s">
        <v>80</v>
      </c>
      <c r="I332" s="1227"/>
      <c r="J332" s="1233" t="s">
        <v>193</v>
      </c>
      <c r="K332" s="307" t="s">
        <v>337</v>
      </c>
      <c r="L332" s="312" t="s">
        <v>395</v>
      </c>
      <c r="M332" s="114"/>
      <c r="N332" s="958"/>
      <c r="O332" s="104" t="s">
        <v>945</v>
      </c>
      <c r="P332" s="104" t="s">
        <v>953</v>
      </c>
    </row>
    <row r="333" spans="1:16" ht="16.5" thickBot="1" x14ac:dyDescent="0.3">
      <c r="A333" s="902"/>
      <c r="B333" s="63" t="s">
        <v>188</v>
      </c>
      <c r="C333" s="64"/>
      <c r="D333" s="279" t="s">
        <v>223</v>
      </c>
      <c r="E333" s="364"/>
      <c r="F333" s="65">
        <f>SUM(F332:F332)</f>
        <v>10</v>
      </c>
      <c r="G333" s="66">
        <f>SUM(G332:G332)</f>
        <v>10</v>
      </c>
      <c r="H333" s="142"/>
      <c r="I333" s="367"/>
      <c r="J333" s="141"/>
      <c r="K333" s="143"/>
      <c r="L333" s="1092"/>
      <c r="M333" s="1102"/>
      <c r="N333" s="1103"/>
      <c r="O333" s="104" t="s">
        <v>945</v>
      </c>
      <c r="P333" s="104" t="s">
        <v>953</v>
      </c>
    </row>
    <row r="334" spans="1:16" ht="31.5" x14ac:dyDescent="0.25">
      <c r="A334" s="319">
        <v>1</v>
      </c>
      <c r="B334" s="1460" t="s">
        <v>211</v>
      </c>
      <c r="C334" s="305" t="s">
        <v>388</v>
      </c>
      <c r="D334" s="368" t="s">
        <v>224</v>
      </c>
      <c r="E334" s="55">
        <v>2</v>
      </c>
      <c r="F334" s="102">
        <v>10</v>
      </c>
      <c r="G334" s="56">
        <v>10</v>
      </c>
      <c r="H334" s="74" t="s">
        <v>80</v>
      </c>
      <c r="I334" s="178"/>
      <c r="J334" s="74" t="s">
        <v>115</v>
      </c>
      <c r="K334" s="305" t="s">
        <v>337</v>
      </c>
      <c r="L334" s="358" t="s">
        <v>385</v>
      </c>
      <c r="M334" s="146"/>
      <c r="N334" s="956"/>
      <c r="O334" s="104" t="s">
        <v>945</v>
      </c>
      <c r="P334" s="104" t="s">
        <v>953</v>
      </c>
    </row>
    <row r="335" spans="1:16" ht="47.25" x14ac:dyDescent="0.25">
      <c r="A335" s="890">
        <v>2</v>
      </c>
      <c r="B335" s="1456"/>
      <c r="C335" s="307" t="s">
        <v>331</v>
      </c>
      <c r="D335" s="30"/>
      <c r="E335" s="1227"/>
      <c r="F335" s="106">
        <v>16</v>
      </c>
      <c r="G335" s="28">
        <v>16</v>
      </c>
      <c r="H335" s="1233" t="s">
        <v>80</v>
      </c>
      <c r="I335" s="180"/>
      <c r="J335" s="1233" t="s">
        <v>115</v>
      </c>
      <c r="K335" s="307" t="s">
        <v>337</v>
      </c>
      <c r="L335" s="312" t="s">
        <v>404</v>
      </c>
      <c r="M335" s="114"/>
      <c r="N335" s="958"/>
      <c r="O335" s="104" t="s">
        <v>945</v>
      </c>
      <c r="P335" s="104" t="s">
        <v>953</v>
      </c>
    </row>
    <row r="336" spans="1:16" ht="32.25" thickBot="1" x14ac:dyDescent="0.3">
      <c r="A336" s="321">
        <v>3</v>
      </c>
      <c r="B336" s="1461"/>
      <c r="C336" s="310" t="s">
        <v>328</v>
      </c>
      <c r="D336" s="369"/>
      <c r="E336" s="61"/>
      <c r="F336" s="109"/>
      <c r="G336" s="62">
        <v>5</v>
      </c>
      <c r="H336" s="598" t="s">
        <v>80</v>
      </c>
      <c r="I336" s="195"/>
      <c r="J336" s="598" t="s">
        <v>115</v>
      </c>
      <c r="K336" s="310" t="s">
        <v>338</v>
      </c>
      <c r="L336" s="329" t="s">
        <v>341</v>
      </c>
      <c r="M336" s="151"/>
      <c r="N336" s="959"/>
      <c r="O336" s="104" t="s">
        <v>945</v>
      </c>
      <c r="P336" s="104" t="s">
        <v>953</v>
      </c>
    </row>
    <row r="337" spans="1:16" s="25" customFormat="1" ht="16.5" thickBot="1" x14ac:dyDescent="0.3">
      <c r="A337" s="902"/>
      <c r="B337" s="63" t="s">
        <v>188</v>
      </c>
      <c r="C337" s="64"/>
      <c r="D337" s="279"/>
      <c r="E337" s="280"/>
      <c r="F337" s="66">
        <f>SUM(F334:F336)</f>
        <v>26</v>
      </c>
      <c r="G337" s="66">
        <f>SUM(G334:G336)</f>
        <v>31</v>
      </c>
      <c r="H337" s="142"/>
      <c r="I337" s="367"/>
      <c r="J337" s="1059"/>
      <c r="K337" s="143"/>
      <c r="L337" s="1092"/>
      <c r="M337" s="169"/>
      <c r="N337" s="1084"/>
      <c r="O337" s="104" t="s">
        <v>945</v>
      </c>
      <c r="P337" s="104" t="s">
        <v>953</v>
      </c>
    </row>
    <row r="338" spans="1:16" ht="31.5" x14ac:dyDescent="0.25">
      <c r="A338" s="903">
        <v>1</v>
      </c>
      <c r="B338" s="1462" t="s">
        <v>41</v>
      </c>
      <c r="C338" s="305" t="s">
        <v>388</v>
      </c>
      <c r="D338" s="55" t="s">
        <v>224</v>
      </c>
      <c r="E338" s="55">
        <v>2</v>
      </c>
      <c r="F338" s="102">
        <v>10</v>
      </c>
      <c r="G338" s="56">
        <v>10</v>
      </c>
      <c r="H338" s="74" t="s">
        <v>80</v>
      </c>
      <c r="I338" s="178"/>
      <c r="J338" s="74" t="s">
        <v>115</v>
      </c>
      <c r="K338" s="305" t="s">
        <v>337</v>
      </c>
      <c r="L338" s="358" t="s">
        <v>385</v>
      </c>
      <c r="M338" s="114"/>
      <c r="N338" s="958"/>
      <c r="O338" s="104" t="s">
        <v>945</v>
      </c>
      <c r="P338" s="104" t="s">
        <v>953</v>
      </c>
    </row>
    <row r="339" spans="1:16" ht="47.25" x14ac:dyDescent="0.25">
      <c r="A339" s="484">
        <v>2</v>
      </c>
      <c r="B339" s="1420"/>
      <c r="C339" s="307" t="s">
        <v>331</v>
      </c>
      <c r="D339" s="370"/>
      <c r="E339" s="371"/>
      <c r="F339" s="106">
        <v>16</v>
      </c>
      <c r="G339" s="28">
        <v>16</v>
      </c>
      <c r="H339" s="1233" t="s">
        <v>80</v>
      </c>
      <c r="I339" s="180"/>
      <c r="J339" s="1233" t="s">
        <v>115</v>
      </c>
      <c r="K339" s="307" t="s">
        <v>337</v>
      </c>
      <c r="L339" s="312" t="s">
        <v>404</v>
      </c>
      <c r="M339" s="114"/>
      <c r="N339" s="958"/>
      <c r="O339" s="104" t="s">
        <v>945</v>
      </c>
      <c r="P339" s="104" t="s">
        <v>953</v>
      </c>
    </row>
    <row r="340" spans="1:16" s="25" customFormat="1" ht="32.25" thickBot="1" x14ac:dyDescent="0.3">
      <c r="A340" s="486">
        <v>3</v>
      </c>
      <c r="B340" s="1463"/>
      <c r="C340" s="310" t="s">
        <v>328</v>
      </c>
      <c r="D340" s="61"/>
      <c r="E340" s="372"/>
      <c r="F340" s="373"/>
      <c r="G340" s="62">
        <v>5</v>
      </c>
      <c r="H340" s="598" t="s">
        <v>80</v>
      </c>
      <c r="I340" s="195"/>
      <c r="J340" s="598" t="s">
        <v>115</v>
      </c>
      <c r="K340" s="310" t="s">
        <v>338</v>
      </c>
      <c r="L340" s="329" t="s">
        <v>341</v>
      </c>
      <c r="M340" s="210"/>
      <c r="N340" s="1086"/>
      <c r="O340" s="104" t="s">
        <v>945</v>
      </c>
      <c r="P340" s="104" t="s">
        <v>953</v>
      </c>
    </row>
    <row r="341" spans="1:16" x14ac:dyDescent="0.25">
      <c r="A341" s="1091"/>
      <c r="B341" s="256" t="s">
        <v>188</v>
      </c>
      <c r="C341" s="257"/>
      <c r="D341" s="330"/>
      <c r="E341" s="374"/>
      <c r="F341" s="260">
        <f>SUM(F338:F340)</f>
        <v>26</v>
      </c>
      <c r="G341" s="260">
        <f>SUM(G338:G340)</f>
        <v>31</v>
      </c>
      <c r="H341" s="332"/>
      <c r="I341" s="375"/>
      <c r="J341" s="1060"/>
      <c r="K341" s="261"/>
      <c r="L341" s="1092"/>
      <c r="M341" s="356"/>
      <c r="N341" s="987"/>
      <c r="O341" s="104" t="s">
        <v>945</v>
      </c>
      <c r="P341" s="104" t="s">
        <v>953</v>
      </c>
    </row>
    <row r="342" spans="1:16" ht="31.5" x14ac:dyDescent="0.25">
      <c r="A342" s="908"/>
      <c r="B342" s="937" t="s">
        <v>51</v>
      </c>
      <c r="C342" s="226"/>
      <c r="D342" s="227" t="s">
        <v>223</v>
      </c>
      <c r="E342" s="228"/>
      <c r="F342" s="376">
        <f>F283+F293+F297+F305+F311+F315+F319+F324+F331+F333+F337+G341</f>
        <v>577.4</v>
      </c>
      <c r="G342" s="266">
        <f>G283+G293+G297+G305+G311+G315+G319+G324+G331+G333+G337+G341</f>
        <v>1000.9000000000001</v>
      </c>
      <c r="H342" s="230"/>
      <c r="I342" s="230"/>
      <c r="J342" s="227"/>
      <c r="K342" s="268"/>
      <c r="L342" s="1093"/>
      <c r="M342" s="1105"/>
      <c r="N342" s="1106"/>
      <c r="O342" s="104" t="s">
        <v>945</v>
      </c>
      <c r="P342" s="104" t="s">
        <v>953</v>
      </c>
    </row>
    <row r="343" spans="1:16" s="25" customFormat="1" x14ac:dyDescent="0.25">
      <c r="A343" s="896"/>
      <c r="B343" s="935" t="s">
        <v>194</v>
      </c>
      <c r="C343" s="378"/>
      <c r="D343" s="379"/>
      <c r="E343" s="380"/>
      <c r="F343" s="381"/>
      <c r="G343" s="273">
        <f>G342</f>
        <v>1000.9000000000001</v>
      </c>
      <c r="H343" s="382"/>
      <c r="I343" s="382"/>
      <c r="J343" s="379"/>
      <c r="K343" s="383"/>
      <c r="L343" s="377"/>
      <c r="M343" s="238"/>
      <c r="N343" s="1088"/>
      <c r="O343" s="104" t="s">
        <v>945</v>
      </c>
      <c r="P343" s="104" t="s">
        <v>953</v>
      </c>
    </row>
    <row r="344" spans="1:16" x14ac:dyDescent="0.25">
      <c r="A344" s="896"/>
      <c r="B344" s="935" t="s">
        <v>190</v>
      </c>
      <c r="C344" s="378"/>
      <c r="D344" s="379"/>
      <c r="E344" s="380"/>
      <c r="F344" s="381"/>
      <c r="G344" s="384"/>
      <c r="H344" s="382"/>
      <c r="I344" s="382"/>
      <c r="J344" s="379"/>
      <c r="K344" s="383"/>
      <c r="L344" s="377"/>
      <c r="M344" s="721"/>
      <c r="N344" s="977"/>
      <c r="O344" s="104" t="s">
        <v>945</v>
      </c>
      <c r="P344" s="104" t="s">
        <v>953</v>
      </c>
    </row>
    <row r="345" spans="1:16" ht="16.5" thickBot="1" x14ac:dyDescent="0.3">
      <c r="A345" s="897"/>
      <c r="B345" s="936" t="s">
        <v>106</v>
      </c>
      <c r="C345" s="723"/>
      <c r="D345" s="724"/>
      <c r="E345" s="725"/>
      <c r="F345" s="726"/>
      <c r="G345" s="587"/>
      <c r="H345" s="727"/>
      <c r="I345" s="727"/>
      <c r="J345" s="724"/>
      <c r="K345" s="728"/>
      <c r="L345" s="629"/>
      <c r="M345" s="721"/>
      <c r="N345" s="977"/>
      <c r="O345" s="104" t="s">
        <v>945</v>
      </c>
      <c r="P345" s="104" t="s">
        <v>953</v>
      </c>
    </row>
    <row r="346" spans="1:16" ht="16.5" thickBot="1" x14ac:dyDescent="0.3">
      <c r="A346" s="1509" t="s">
        <v>52</v>
      </c>
      <c r="B346" s="1510"/>
      <c r="C346" s="1510"/>
      <c r="D346" s="1510"/>
      <c r="E346" s="1510"/>
      <c r="F346" s="1510"/>
      <c r="G346" s="1510"/>
      <c r="H346" s="1510"/>
      <c r="I346" s="1510"/>
      <c r="J346" s="1511"/>
      <c r="K346" s="1509"/>
      <c r="L346" s="1510"/>
      <c r="M346" s="1510"/>
      <c r="N346" s="1511"/>
      <c r="O346" s="104" t="s">
        <v>945</v>
      </c>
      <c r="P346" s="104" t="s">
        <v>952</v>
      </c>
    </row>
    <row r="347" spans="1:16" ht="31.5" x14ac:dyDescent="0.25">
      <c r="A347" s="891">
        <v>1</v>
      </c>
      <c r="B347" s="1417" t="s">
        <v>26</v>
      </c>
      <c r="C347" s="679" t="s">
        <v>314</v>
      </c>
      <c r="D347" s="729" t="s">
        <v>224</v>
      </c>
      <c r="E347" s="729">
        <v>1</v>
      </c>
      <c r="F347" s="729">
        <v>10</v>
      </c>
      <c r="G347" s="730">
        <v>10</v>
      </c>
      <c r="H347" s="729" t="s">
        <v>80</v>
      </c>
      <c r="I347" s="729"/>
      <c r="J347" s="729" t="s">
        <v>257</v>
      </c>
      <c r="K347" s="679" t="s">
        <v>278</v>
      </c>
      <c r="L347" s="679"/>
      <c r="M347" s="621" t="s">
        <v>1050</v>
      </c>
      <c r="N347" s="960"/>
      <c r="O347" s="104" t="s">
        <v>945</v>
      </c>
      <c r="P347" s="104" t="s">
        <v>952</v>
      </c>
    </row>
    <row r="348" spans="1:16" ht="31.5" x14ac:dyDescent="0.25">
      <c r="A348" s="484">
        <v>2</v>
      </c>
      <c r="B348" s="1417"/>
      <c r="C348" s="1252" t="s">
        <v>299</v>
      </c>
      <c r="D348" s="1227"/>
      <c r="E348" s="47"/>
      <c r="F348" s="1233">
        <v>10</v>
      </c>
      <c r="G348" s="28">
        <v>10</v>
      </c>
      <c r="H348" s="1233" t="s">
        <v>80</v>
      </c>
      <c r="I348" s="1227"/>
      <c r="J348" s="1233" t="s">
        <v>256</v>
      </c>
      <c r="K348" s="1252" t="s">
        <v>312</v>
      </c>
      <c r="L348" s="1252"/>
      <c r="M348" s="247" t="s">
        <v>1050</v>
      </c>
      <c r="N348" s="958"/>
      <c r="O348" s="104" t="s">
        <v>945</v>
      </c>
      <c r="P348" s="104" t="s">
        <v>952</v>
      </c>
    </row>
    <row r="349" spans="1:16" x14ac:dyDescent="0.25">
      <c r="A349" s="484">
        <v>3</v>
      </c>
      <c r="B349" s="1417"/>
      <c r="C349" s="1252" t="s">
        <v>300</v>
      </c>
      <c r="D349" s="1227"/>
      <c r="E349" s="1227"/>
      <c r="F349" s="1233">
        <v>5</v>
      </c>
      <c r="G349" s="28">
        <v>5</v>
      </c>
      <c r="H349" s="1233" t="s">
        <v>80</v>
      </c>
      <c r="I349" s="1227"/>
      <c r="J349" s="1233" t="s">
        <v>257</v>
      </c>
      <c r="K349" s="1252" t="s">
        <v>317</v>
      </c>
      <c r="L349" s="1242"/>
      <c r="M349" s="247" t="s">
        <v>981</v>
      </c>
      <c r="N349" s="958"/>
      <c r="O349" s="104" t="s">
        <v>945</v>
      </c>
      <c r="P349" s="104" t="s">
        <v>952</v>
      </c>
    </row>
    <row r="350" spans="1:16" ht="31.5" x14ac:dyDescent="0.25">
      <c r="A350" s="890">
        <v>4</v>
      </c>
      <c r="B350" s="1417"/>
      <c r="C350" s="32" t="s">
        <v>742</v>
      </c>
      <c r="D350" s="1227"/>
      <c r="E350" s="47"/>
      <c r="F350" s="1227">
        <v>65</v>
      </c>
      <c r="G350" s="28">
        <v>65</v>
      </c>
      <c r="H350" s="1233" t="s">
        <v>80</v>
      </c>
      <c r="I350" s="1227"/>
      <c r="J350" s="1233" t="s">
        <v>257</v>
      </c>
      <c r="K350" s="1252" t="s">
        <v>317</v>
      </c>
      <c r="L350" s="1242"/>
      <c r="M350" s="247" t="s">
        <v>982</v>
      </c>
      <c r="N350" s="958"/>
      <c r="O350" s="104" t="s">
        <v>945</v>
      </c>
      <c r="P350" s="104" t="s">
        <v>952</v>
      </c>
    </row>
    <row r="351" spans="1:16" x14ac:dyDescent="0.25">
      <c r="A351" s="484">
        <v>5</v>
      </c>
      <c r="B351" s="1417"/>
      <c r="C351" s="1252" t="s">
        <v>291</v>
      </c>
      <c r="D351" s="1227"/>
      <c r="E351" s="1227"/>
      <c r="F351" s="1233">
        <v>10</v>
      </c>
      <c r="G351" s="28">
        <v>10</v>
      </c>
      <c r="H351" s="1233" t="s">
        <v>80</v>
      </c>
      <c r="I351" s="385"/>
      <c r="J351" s="1233" t="s">
        <v>257</v>
      </c>
      <c r="K351" s="1252" t="s">
        <v>317</v>
      </c>
      <c r="L351" s="1242"/>
      <c r="M351" s="247" t="s">
        <v>983</v>
      </c>
      <c r="N351" s="958"/>
      <c r="O351" s="104" t="s">
        <v>945</v>
      </c>
      <c r="P351" s="104" t="s">
        <v>952</v>
      </c>
    </row>
    <row r="352" spans="1:16" x14ac:dyDescent="0.25">
      <c r="A352" s="484">
        <v>6</v>
      </c>
      <c r="B352" s="1417"/>
      <c r="C352" s="1252" t="s">
        <v>120</v>
      </c>
      <c r="D352" s="1227"/>
      <c r="E352" s="47"/>
      <c r="F352" s="1233">
        <v>10</v>
      </c>
      <c r="G352" s="28">
        <v>10</v>
      </c>
      <c r="H352" s="1233" t="s">
        <v>80</v>
      </c>
      <c r="I352" s="1227"/>
      <c r="J352" s="1233" t="s">
        <v>257</v>
      </c>
      <c r="K352" s="1252" t="s">
        <v>317</v>
      </c>
      <c r="L352" s="1242"/>
      <c r="M352" s="247" t="s">
        <v>984</v>
      </c>
      <c r="N352" s="958"/>
      <c r="O352" s="104" t="s">
        <v>945</v>
      </c>
      <c r="P352" s="104" t="s">
        <v>952</v>
      </c>
    </row>
    <row r="353" spans="1:17" ht="31.5" x14ac:dyDescent="0.25">
      <c r="A353" s="484">
        <v>7</v>
      </c>
      <c r="B353" s="1417"/>
      <c r="C353" s="1252" t="s">
        <v>308</v>
      </c>
      <c r="D353" s="1227"/>
      <c r="E353" s="47"/>
      <c r="F353" s="1233">
        <v>10</v>
      </c>
      <c r="G353" s="28">
        <v>10</v>
      </c>
      <c r="H353" s="1233" t="s">
        <v>80</v>
      </c>
      <c r="I353" s="1227"/>
      <c r="J353" s="1233" t="s">
        <v>257</v>
      </c>
      <c r="K353" s="1252" t="s">
        <v>278</v>
      </c>
      <c r="L353" s="1242"/>
      <c r="M353" s="247" t="s">
        <v>985</v>
      </c>
      <c r="N353" s="958"/>
      <c r="O353" s="104" t="s">
        <v>945</v>
      </c>
      <c r="P353" s="104" t="s">
        <v>952</v>
      </c>
    </row>
    <row r="354" spans="1:17" x14ac:dyDescent="0.25">
      <c r="A354" s="890">
        <v>8</v>
      </c>
      <c r="B354" s="1417"/>
      <c r="C354" s="1252" t="s">
        <v>315</v>
      </c>
      <c r="D354" s="1227"/>
      <c r="E354" s="47"/>
      <c r="F354" s="1233">
        <v>10</v>
      </c>
      <c r="G354" s="28">
        <v>10</v>
      </c>
      <c r="H354" s="1233" t="s">
        <v>80</v>
      </c>
      <c r="I354" s="1227"/>
      <c r="J354" s="1233" t="s">
        <v>257</v>
      </c>
      <c r="K354" s="1252" t="s">
        <v>317</v>
      </c>
      <c r="L354" s="1242"/>
      <c r="M354" s="247" t="s">
        <v>988</v>
      </c>
      <c r="N354" s="958"/>
      <c r="O354" s="104" t="s">
        <v>945</v>
      </c>
      <c r="P354" s="104" t="s">
        <v>952</v>
      </c>
    </row>
    <row r="355" spans="1:17" ht="31.5" x14ac:dyDescent="0.25">
      <c r="A355" s="484">
        <v>9</v>
      </c>
      <c r="B355" s="1417"/>
      <c r="C355" s="1252" t="s">
        <v>1012</v>
      </c>
      <c r="D355" s="1227" t="s">
        <v>224</v>
      </c>
      <c r="E355" s="1227">
        <v>5</v>
      </c>
      <c r="F355" s="1233">
        <v>10</v>
      </c>
      <c r="G355" s="28">
        <v>10</v>
      </c>
      <c r="H355" s="1233" t="s">
        <v>80</v>
      </c>
      <c r="I355" s="1227"/>
      <c r="J355" s="1233" t="s">
        <v>257</v>
      </c>
      <c r="K355" s="1252" t="s">
        <v>317</v>
      </c>
      <c r="L355" s="1242"/>
      <c r="M355" s="247" t="s">
        <v>1013</v>
      </c>
      <c r="N355" s="958"/>
      <c r="O355" s="104" t="s">
        <v>945</v>
      </c>
      <c r="P355" s="104" t="s">
        <v>952</v>
      </c>
    </row>
    <row r="356" spans="1:17" ht="16.5" thickBot="1" x14ac:dyDescent="0.3">
      <c r="A356" s="485">
        <v>10</v>
      </c>
      <c r="B356" s="1417"/>
      <c r="C356" s="118" t="s">
        <v>316</v>
      </c>
      <c r="D356" s="116"/>
      <c r="E356" s="116"/>
      <c r="F356" s="392">
        <v>10</v>
      </c>
      <c r="G356" s="1277">
        <v>10</v>
      </c>
      <c r="H356" s="392" t="s">
        <v>80</v>
      </c>
      <c r="I356" s="116"/>
      <c r="J356" s="392" t="s">
        <v>257</v>
      </c>
      <c r="K356" s="1252" t="s">
        <v>317</v>
      </c>
      <c r="L356" s="1242"/>
      <c r="M356" s="247" t="s">
        <v>1011</v>
      </c>
      <c r="N356" s="958"/>
      <c r="O356" s="104" t="s">
        <v>945</v>
      </c>
      <c r="P356" s="104" t="s">
        <v>952</v>
      </c>
    </row>
    <row r="357" spans="1:17" ht="16.5" thickBot="1" x14ac:dyDescent="0.3">
      <c r="A357" s="887"/>
      <c r="B357" s="33" t="s">
        <v>188</v>
      </c>
      <c r="C357" s="34"/>
      <c r="D357" s="110"/>
      <c r="E357" s="193"/>
      <c r="F357" s="37">
        <f>SUM(F347:F356)</f>
        <v>150</v>
      </c>
      <c r="G357" s="38">
        <f>SUM(G347:G356)</f>
        <v>150</v>
      </c>
      <c r="H357" s="111"/>
      <c r="I357" s="211"/>
      <c r="J357" s="1289"/>
      <c r="K357" s="1102"/>
      <c r="L357" s="67"/>
      <c r="M357" s="303"/>
      <c r="N357" s="1097"/>
      <c r="O357" s="104" t="s">
        <v>945</v>
      </c>
      <c r="P357" s="104" t="s">
        <v>952</v>
      </c>
    </row>
    <row r="358" spans="1:17" ht="48" thickBot="1" x14ac:dyDescent="0.3">
      <c r="A358" s="918">
        <v>1</v>
      </c>
      <c r="B358" s="1241" t="s">
        <v>27</v>
      </c>
      <c r="C358" s="205" t="s">
        <v>318</v>
      </c>
      <c r="D358" s="206" t="s">
        <v>224</v>
      </c>
      <c r="E358" s="206">
        <v>1</v>
      </c>
      <c r="F358" s="253">
        <v>15</v>
      </c>
      <c r="G358" s="254">
        <v>15</v>
      </c>
      <c r="H358" s="324" t="s">
        <v>80</v>
      </c>
      <c r="I358" s="386"/>
      <c r="J358" s="324" t="s">
        <v>320</v>
      </c>
      <c r="K358" s="316" t="s">
        <v>319</v>
      </c>
      <c r="L358" s="316"/>
      <c r="M358" s="318" t="s">
        <v>1051</v>
      </c>
      <c r="N358" s="963"/>
      <c r="O358" s="104" t="s">
        <v>945</v>
      </c>
      <c r="P358" s="104" t="s">
        <v>952</v>
      </c>
    </row>
    <row r="359" spans="1:17" ht="48" thickBot="1" x14ac:dyDescent="0.3">
      <c r="A359" s="918">
        <v>1</v>
      </c>
      <c r="B359" s="1241" t="s">
        <v>28</v>
      </c>
      <c r="C359" s="205" t="s">
        <v>318</v>
      </c>
      <c r="D359" s="206" t="s">
        <v>224</v>
      </c>
      <c r="E359" s="206">
        <v>1</v>
      </c>
      <c r="F359" s="253">
        <v>15</v>
      </c>
      <c r="G359" s="254">
        <v>15</v>
      </c>
      <c r="H359" s="324" t="s">
        <v>80</v>
      </c>
      <c r="I359" s="386"/>
      <c r="J359" s="324" t="s">
        <v>320</v>
      </c>
      <c r="K359" s="316" t="s">
        <v>319</v>
      </c>
      <c r="L359" s="316"/>
      <c r="M359" s="318" t="s">
        <v>1051</v>
      </c>
      <c r="N359" s="963"/>
      <c r="O359" s="104" t="s">
        <v>945</v>
      </c>
      <c r="P359" s="104" t="s">
        <v>952</v>
      </c>
    </row>
    <row r="360" spans="1:17" ht="16.5" thickBot="1" x14ac:dyDescent="0.3">
      <c r="A360" s="887"/>
      <c r="B360" s="33" t="s">
        <v>136</v>
      </c>
      <c r="C360" s="34"/>
      <c r="D360" s="133"/>
      <c r="E360" s="133"/>
      <c r="F360" s="134">
        <f>F359+F358</f>
        <v>30</v>
      </c>
      <c r="G360" s="140">
        <f>SUM(G358:G359)</f>
        <v>30</v>
      </c>
      <c r="H360" s="387"/>
      <c r="I360" s="388"/>
      <c r="J360" s="133"/>
      <c r="K360" s="627"/>
      <c r="L360" s="39"/>
      <c r="M360" s="389"/>
      <c r="N360" s="972"/>
      <c r="O360" s="104" t="s">
        <v>945</v>
      </c>
      <c r="P360" s="104" t="s">
        <v>952</v>
      </c>
    </row>
    <row r="361" spans="1:17" ht="31.5" x14ac:dyDescent="0.25">
      <c r="A361" s="347">
        <v>1</v>
      </c>
      <c r="B361" s="1504" t="s">
        <v>29</v>
      </c>
      <c r="C361" s="137" t="s">
        <v>321</v>
      </c>
      <c r="D361" s="1243"/>
      <c r="E361" s="1243"/>
      <c r="F361" s="42">
        <v>10</v>
      </c>
      <c r="G361" s="1258">
        <v>10</v>
      </c>
      <c r="H361" s="42" t="s">
        <v>80</v>
      </c>
      <c r="I361" s="325"/>
      <c r="J361" s="42" t="s">
        <v>256</v>
      </c>
      <c r="K361" s="137" t="s">
        <v>323</v>
      </c>
      <c r="L361" s="137"/>
      <c r="M361" s="136" t="s">
        <v>1050</v>
      </c>
      <c r="N361" s="960"/>
      <c r="O361" s="104" t="s">
        <v>945</v>
      </c>
      <c r="P361" s="104" t="s">
        <v>952</v>
      </c>
    </row>
    <row r="362" spans="1:17" ht="32.25" thickBot="1" x14ac:dyDescent="0.3">
      <c r="A362" s="1070">
        <v>2</v>
      </c>
      <c r="B362" s="1457"/>
      <c r="C362" s="118" t="s">
        <v>322</v>
      </c>
      <c r="D362" s="736"/>
      <c r="E362" s="736"/>
      <c r="F362" s="392">
        <v>30</v>
      </c>
      <c r="G362" s="1257">
        <v>30</v>
      </c>
      <c r="H362" s="392"/>
      <c r="I362" s="327"/>
      <c r="J362" s="392" t="s">
        <v>257</v>
      </c>
      <c r="K362" s="118" t="s">
        <v>272</v>
      </c>
      <c r="L362" s="118"/>
      <c r="M362" s="733" t="s">
        <v>1045</v>
      </c>
      <c r="N362" s="974"/>
      <c r="O362" s="104" t="s">
        <v>945</v>
      </c>
      <c r="P362" s="104" t="s">
        <v>952</v>
      </c>
    </row>
    <row r="363" spans="1:17" ht="16.5" thickBot="1" x14ac:dyDescent="0.3">
      <c r="A363" s="887"/>
      <c r="B363" s="33" t="s">
        <v>188</v>
      </c>
      <c r="C363" s="34"/>
      <c r="D363" s="110"/>
      <c r="E363" s="393"/>
      <c r="F363" s="37">
        <f>SUM(F361:F362)</f>
        <v>40</v>
      </c>
      <c r="G363" s="140">
        <f>SUM(G361:G362)</f>
        <v>40</v>
      </c>
      <c r="H363" s="111"/>
      <c r="I363" s="111"/>
      <c r="J363" s="133"/>
      <c r="K363" s="626"/>
      <c r="L363" s="39"/>
      <c r="M363" s="389"/>
      <c r="N363" s="972"/>
      <c r="O363" s="104" t="s">
        <v>945</v>
      </c>
      <c r="P363" s="104" t="s">
        <v>952</v>
      </c>
    </row>
    <row r="364" spans="1:17" ht="32.25" customHeight="1" x14ac:dyDescent="0.25">
      <c r="A364" s="347">
        <v>1</v>
      </c>
      <c r="B364" s="1504" t="s">
        <v>45</v>
      </c>
      <c r="C364" s="617" t="s">
        <v>804</v>
      </c>
      <c r="D364" s="613" t="s">
        <v>224</v>
      </c>
      <c r="E364" s="613">
        <v>1</v>
      </c>
      <c r="F364" s="614">
        <v>1390</v>
      </c>
      <c r="G364" s="615">
        <v>100</v>
      </c>
      <c r="H364" s="613" t="s">
        <v>80</v>
      </c>
      <c r="I364" s="613"/>
      <c r="J364" s="613" t="s">
        <v>115</v>
      </c>
      <c r="K364" s="773" t="s">
        <v>337</v>
      </c>
      <c r="L364" s="616" t="s">
        <v>351</v>
      </c>
      <c r="M364" s="621" t="s">
        <v>1061</v>
      </c>
      <c r="N364" s="960"/>
      <c r="O364" s="104" t="s">
        <v>945</v>
      </c>
      <c r="P364" s="104" t="s">
        <v>952</v>
      </c>
      <c r="Q364" s="104" t="s">
        <v>1101</v>
      </c>
    </row>
    <row r="365" spans="1:17" ht="31.5" x14ac:dyDescent="0.25">
      <c r="A365" s="890">
        <v>2</v>
      </c>
      <c r="B365" s="1456"/>
      <c r="C365" s="307" t="s">
        <v>346</v>
      </c>
      <c r="D365" s="1230" t="s">
        <v>224</v>
      </c>
      <c r="E365" s="1230">
        <v>4</v>
      </c>
      <c r="F365" s="106">
        <v>15</v>
      </c>
      <c r="G365" s="28">
        <v>15</v>
      </c>
      <c r="H365" s="1233" t="s">
        <v>80</v>
      </c>
      <c r="I365" s="1233"/>
      <c r="J365" s="1233" t="s">
        <v>112</v>
      </c>
      <c r="K365" s="312" t="s">
        <v>337</v>
      </c>
      <c r="L365" s="307" t="s">
        <v>352</v>
      </c>
      <c r="M365" s="247" t="s">
        <v>1056</v>
      </c>
      <c r="N365" s="958"/>
      <c r="O365" s="104" t="s">
        <v>945</v>
      </c>
      <c r="P365" s="104" t="s">
        <v>952</v>
      </c>
      <c r="Q365" s="104" t="s">
        <v>1101</v>
      </c>
    </row>
    <row r="366" spans="1:17" ht="31.5" x14ac:dyDescent="0.25">
      <c r="A366" s="890">
        <v>3</v>
      </c>
      <c r="B366" s="1456"/>
      <c r="C366" s="307" t="s">
        <v>324</v>
      </c>
      <c r="D366" s="1230" t="s">
        <v>224</v>
      </c>
      <c r="E366" s="1230">
        <v>9</v>
      </c>
      <c r="F366" s="106"/>
      <c r="G366" s="28">
        <v>8</v>
      </c>
      <c r="H366" s="1233" t="s">
        <v>80</v>
      </c>
      <c r="I366" s="1230"/>
      <c r="J366" s="1233" t="s">
        <v>112</v>
      </c>
      <c r="K366" s="307" t="s">
        <v>350</v>
      </c>
      <c r="L366" s="312" t="s">
        <v>353</v>
      </c>
      <c r="M366" s="114"/>
      <c r="N366" s="958"/>
      <c r="O366" s="104" t="s">
        <v>945</v>
      </c>
      <c r="P366" s="104" t="s">
        <v>952</v>
      </c>
      <c r="Q366" s="104" t="s">
        <v>1101</v>
      </c>
    </row>
    <row r="367" spans="1:17" s="25" customFormat="1" ht="31.5" x14ac:dyDescent="0.25">
      <c r="A367" s="890">
        <v>4</v>
      </c>
      <c r="B367" s="1456"/>
      <c r="C367" s="307" t="s">
        <v>347</v>
      </c>
      <c r="D367" s="1230"/>
      <c r="E367" s="1230"/>
      <c r="F367" s="1233">
        <v>20</v>
      </c>
      <c r="G367" s="28">
        <v>20</v>
      </c>
      <c r="H367" s="1233" t="s">
        <v>80</v>
      </c>
      <c r="I367" s="1230"/>
      <c r="J367" s="1233" t="s">
        <v>193</v>
      </c>
      <c r="K367" s="307" t="s">
        <v>337</v>
      </c>
      <c r="L367" s="312" t="s">
        <v>354</v>
      </c>
      <c r="M367" s="247" t="s">
        <v>1057</v>
      </c>
      <c r="N367" s="1086"/>
      <c r="O367" s="104" t="s">
        <v>945</v>
      </c>
      <c r="P367" s="104" t="s">
        <v>952</v>
      </c>
      <c r="Q367" s="104" t="s">
        <v>1101</v>
      </c>
    </row>
    <row r="368" spans="1:17" ht="31.5" x14ac:dyDescent="0.25">
      <c r="A368" s="890">
        <v>5</v>
      </c>
      <c r="B368" s="1456"/>
      <c r="C368" s="307" t="s">
        <v>326</v>
      </c>
      <c r="D368" s="1230"/>
      <c r="E368" s="1230"/>
      <c r="F368" s="106"/>
      <c r="G368" s="28">
        <v>10</v>
      </c>
      <c r="H368" s="1233" t="s">
        <v>80</v>
      </c>
      <c r="I368" s="1230"/>
      <c r="J368" s="1233" t="s">
        <v>112</v>
      </c>
      <c r="K368" s="307" t="s">
        <v>337</v>
      </c>
      <c r="L368" s="312" t="s">
        <v>356</v>
      </c>
      <c r="M368" s="247" t="s">
        <v>1058</v>
      </c>
      <c r="N368" s="958"/>
      <c r="O368" s="104" t="s">
        <v>945</v>
      </c>
      <c r="P368" s="104" t="s">
        <v>952</v>
      </c>
      <c r="Q368" s="104" t="s">
        <v>1101</v>
      </c>
    </row>
    <row r="369" spans="1:17" ht="26.25" customHeight="1" x14ac:dyDescent="0.25">
      <c r="A369" s="890">
        <v>6</v>
      </c>
      <c r="B369" s="1456"/>
      <c r="C369" s="307" t="s">
        <v>327</v>
      </c>
      <c r="D369" s="1230" t="s">
        <v>224</v>
      </c>
      <c r="E369" s="1230">
        <v>1</v>
      </c>
      <c r="F369" s="106"/>
      <c r="G369" s="28">
        <v>10</v>
      </c>
      <c r="H369" s="1233" t="s">
        <v>80</v>
      </c>
      <c r="I369" s="1233"/>
      <c r="J369" s="1233" t="s">
        <v>115</v>
      </c>
      <c r="K369" s="307" t="s">
        <v>349</v>
      </c>
      <c r="L369" s="312" t="s">
        <v>357</v>
      </c>
      <c r="M369" s="114"/>
      <c r="N369" s="958"/>
      <c r="O369" s="104" t="s">
        <v>945</v>
      </c>
      <c r="P369" s="104" t="s">
        <v>952</v>
      </c>
      <c r="Q369" s="104" t="s">
        <v>1101</v>
      </c>
    </row>
    <row r="370" spans="1:17" ht="32.25" thickBot="1" x14ac:dyDescent="0.3">
      <c r="A370" s="900">
        <v>7</v>
      </c>
      <c r="B370" s="1457"/>
      <c r="C370" s="1307" t="s">
        <v>328</v>
      </c>
      <c r="D370" s="736"/>
      <c r="E370" s="736"/>
      <c r="F370" s="115"/>
      <c r="G370" s="1277">
        <v>5</v>
      </c>
      <c r="H370" s="392" t="s">
        <v>80</v>
      </c>
      <c r="I370" s="736"/>
      <c r="J370" s="392" t="s">
        <v>113</v>
      </c>
      <c r="K370" s="307" t="s">
        <v>338</v>
      </c>
      <c r="L370" s="312" t="s">
        <v>341</v>
      </c>
      <c r="M370" s="114"/>
      <c r="N370" s="958"/>
      <c r="O370" s="104" t="s">
        <v>945</v>
      </c>
      <c r="P370" s="104" t="s">
        <v>952</v>
      </c>
      <c r="Q370" s="104" t="s">
        <v>1101</v>
      </c>
    </row>
    <row r="371" spans="1:17" ht="18.75" customHeight="1" thickBot="1" x14ac:dyDescent="0.3">
      <c r="A371" s="887"/>
      <c r="B371" s="33" t="s">
        <v>188</v>
      </c>
      <c r="C371" s="34"/>
      <c r="D371" s="110"/>
      <c r="E371" s="393"/>
      <c r="F371" s="37">
        <f>SUM(F364:F370)</f>
        <v>1425</v>
      </c>
      <c r="G371" s="38">
        <f>SUM(G364:G370)</f>
        <v>168</v>
      </c>
      <c r="H371" s="112"/>
      <c r="I371" s="133"/>
      <c r="J371" s="1289"/>
      <c r="K371" s="1315"/>
      <c r="L371" s="145"/>
      <c r="M371" s="144"/>
      <c r="N371" s="1107"/>
      <c r="O371" s="104" t="s">
        <v>945</v>
      </c>
      <c r="P371" s="104" t="s">
        <v>952</v>
      </c>
      <c r="Q371" s="104" t="s">
        <v>1101</v>
      </c>
    </row>
    <row r="372" spans="1:17" s="103" customFormat="1" ht="63" x14ac:dyDescent="0.25">
      <c r="A372" s="347">
        <v>1</v>
      </c>
      <c r="B372" s="1504" t="s">
        <v>30</v>
      </c>
      <c r="C372" s="479" t="s">
        <v>331</v>
      </c>
      <c r="D372" s="1286"/>
      <c r="E372" s="807"/>
      <c r="F372" s="807">
        <v>30</v>
      </c>
      <c r="G372" s="1280">
        <v>10</v>
      </c>
      <c r="H372" s="1286" t="s">
        <v>80</v>
      </c>
      <c r="I372" s="1316"/>
      <c r="J372" s="1286" t="s">
        <v>113</v>
      </c>
      <c r="K372" s="290" t="s">
        <v>337</v>
      </c>
      <c r="L372" s="1242" t="s">
        <v>360</v>
      </c>
      <c r="M372" s="1242" t="s">
        <v>1059</v>
      </c>
      <c r="N372" s="957"/>
      <c r="O372" s="103" t="s">
        <v>945</v>
      </c>
      <c r="P372" s="103" t="s">
        <v>952</v>
      </c>
      <c r="Q372" s="104" t="s">
        <v>1101</v>
      </c>
    </row>
    <row r="373" spans="1:17" ht="31.5" x14ac:dyDescent="0.25">
      <c r="A373" s="890">
        <v>2</v>
      </c>
      <c r="B373" s="1456"/>
      <c r="C373" s="307" t="s">
        <v>358</v>
      </c>
      <c r="D373" s="1227" t="s">
        <v>224</v>
      </c>
      <c r="E373" s="1227">
        <v>4</v>
      </c>
      <c r="F373" s="251">
        <v>30</v>
      </c>
      <c r="G373" s="28">
        <v>30</v>
      </c>
      <c r="H373" s="1233" t="s">
        <v>80</v>
      </c>
      <c r="I373" s="1227"/>
      <c r="J373" s="1233" t="s">
        <v>112</v>
      </c>
      <c r="K373" s="307" t="s">
        <v>337</v>
      </c>
      <c r="L373" s="1252" t="s">
        <v>361</v>
      </c>
      <c r="M373" s="247" t="s">
        <v>1060</v>
      </c>
      <c r="N373" s="958"/>
      <c r="O373" s="104" t="s">
        <v>945</v>
      </c>
      <c r="P373" s="104" t="s">
        <v>952</v>
      </c>
      <c r="Q373" s="104" t="s">
        <v>1101</v>
      </c>
    </row>
    <row r="374" spans="1:17" ht="31.5" x14ac:dyDescent="0.25">
      <c r="A374" s="890">
        <v>3</v>
      </c>
      <c r="B374" s="1456"/>
      <c r="C374" s="307" t="s">
        <v>359</v>
      </c>
      <c r="D374" s="1227" t="s">
        <v>86</v>
      </c>
      <c r="E374" s="1227">
        <v>3</v>
      </c>
      <c r="F374" s="251"/>
      <c r="G374" s="28">
        <v>15</v>
      </c>
      <c r="H374" s="1233" t="s">
        <v>80</v>
      </c>
      <c r="I374" s="1227"/>
      <c r="J374" s="1233" t="s">
        <v>115</v>
      </c>
      <c r="K374" s="307" t="s">
        <v>337</v>
      </c>
      <c r="L374" s="1252"/>
      <c r="M374" s="114"/>
      <c r="N374" s="958"/>
      <c r="O374" s="104" t="s">
        <v>945</v>
      </c>
      <c r="P374" s="104" t="s">
        <v>952</v>
      </c>
      <c r="Q374" s="104" t="s">
        <v>1101</v>
      </c>
    </row>
    <row r="375" spans="1:17" ht="31.5" x14ac:dyDescent="0.25">
      <c r="A375" s="890">
        <v>4</v>
      </c>
      <c r="B375" s="1456"/>
      <c r="C375" s="307" t="s">
        <v>332</v>
      </c>
      <c r="D375" s="1227" t="s">
        <v>224</v>
      </c>
      <c r="E375" s="1227">
        <v>3</v>
      </c>
      <c r="F375" s="106"/>
      <c r="G375" s="28">
        <v>5</v>
      </c>
      <c r="H375" s="1233" t="s">
        <v>80</v>
      </c>
      <c r="I375" s="1227"/>
      <c r="J375" s="1233" t="s">
        <v>113</v>
      </c>
      <c r="K375" s="307" t="s">
        <v>337</v>
      </c>
      <c r="L375" s="1252"/>
      <c r="M375" s="114"/>
      <c r="N375" s="958"/>
      <c r="O375" s="104" t="s">
        <v>945</v>
      </c>
      <c r="P375" s="104" t="s">
        <v>952</v>
      </c>
      <c r="Q375" s="104" t="s">
        <v>1101</v>
      </c>
    </row>
    <row r="376" spans="1:17" ht="32.25" thickBot="1" x14ac:dyDescent="0.3">
      <c r="A376" s="900">
        <v>5</v>
      </c>
      <c r="B376" s="1457"/>
      <c r="C376" s="1307" t="s">
        <v>328</v>
      </c>
      <c r="D376" s="116"/>
      <c r="E376" s="116"/>
      <c r="F376" s="1317"/>
      <c r="G376" s="1277">
        <v>5</v>
      </c>
      <c r="H376" s="392" t="s">
        <v>80</v>
      </c>
      <c r="I376" s="116"/>
      <c r="J376" s="392" t="s">
        <v>113</v>
      </c>
      <c r="K376" s="307" t="s">
        <v>338</v>
      </c>
      <c r="L376" s="1252" t="s">
        <v>341</v>
      </c>
      <c r="M376" s="114"/>
      <c r="N376" s="958"/>
      <c r="O376" s="104" t="s">
        <v>945</v>
      </c>
      <c r="P376" s="104" t="s">
        <v>952</v>
      </c>
      <c r="Q376" s="104" t="s">
        <v>1101</v>
      </c>
    </row>
    <row r="377" spans="1:17" ht="21" customHeight="1" thickBot="1" x14ac:dyDescent="0.3">
      <c r="A377" s="887"/>
      <c r="B377" s="33" t="s">
        <v>188</v>
      </c>
      <c r="C377" s="34"/>
      <c r="D377" s="110"/>
      <c r="E377" s="193"/>
      <c r="F377" s="37">
        <f>SUM(F372:F376)</f>
        <v>60</v>
      </c>
      <c r="G377" s="38">
        <f>SUM(G372:G376)</f>
        <v>65</v>
      </c>
      <c r="H377" s="112"/>
      <c r="I377" s="112"/>
      <c r="J377" s="1289"/>
      <c r="K377" s="1305"/>
      <c r="L377" s="1102"/>
      <c r="M377" s="1102"/>
      <c r="N377" s="1103"/>
      <c r="O377" s="104" t="s">
        <v>945</v>
      </c>
      <c r="P377" s="104" t="s">
        <v>952</v>
      </c>
      <c r="Q377" s="104" t="s">
        <v>1101</v>
      </c>
    </row>
    <row r="378" spans="1:17" ht="31.5" x14ac:dyDescent="0.25">
      <c r="A378" s="347">
        <v>1</v>
      </c>
      <c r="B378" s="1504" t="s">
        <v>46</v>
      </c>
      <c r="C378" s="997" t="s">
        <v>331</v>
      </c>
      <c r="D378" s="41" t="s">
        <v>224</v>
      </c>
      <c r="E378" s="41">
        <v>4</v>
      </c>
      <c r="F378" s="1278">
        <v>15.9</v>
      </c>
      <c r="G378" s="1279">
        <v>15.9</v>
      </c>
      <c r="H378" s="42" t="s">
        <v>80</v>
      </c>
      <c r="I378" s="1318"/>
      <c r="J378" s="42" t="s">
        <v>193</v>
      </c>
      <c r="K378" s="307" t="s">
        <v>337</v>
      </c>
      <c r="L378" s="1252" t="s">
        <v>364</v>
      </c>
      <c r="M378" s="1505" t="s">
        <v>806</v>
      </c>
      <c r="N378" s="958"/>
      <c r="O378" s="104" t="s">
        <v>945</v>
      </c>
      <c r="P378" s="104" t="s">
        <v>952</v>
      </c>
      <c r="Q378" s="104" t="s">
        <v>1101</v>
      </c>
    </row>
    <row r="379" spans="1:17" ht="31.5" x14ac:dyDescent="0.25">
      <c r="A379" s="890">
        <v>2</v>
      </c>
      <c r="B379" s="1456"/>
      <c r="C379" s="307" t="s">
        <v>362</v>
      </c>
      <c r="D379" s="1227" t="s">
        <v>224</v>
      </c>
      <c r="E379" s="1227">
        <v>4</v>
      </c>
      <c r="F379" s="106">
        <v>14</v>
      </c>
      <c r="G379" s="28">
        <v>14</v>
      </c>
      <c r="H379" s="1233" t="s">
        <v>80</v>
      </c>
      <c r="I379" s="46"/>
      <c r="J379" s="1233" t="s">
        <v>115</v>
      </c>
      <c r="K379" s="307" t="s">
        <v>337</v>
      </c>
      <c r="L379" s="1252" t="s">
        <v>363</v>
      </c>
      <c r="M379" s="1494"/>
      <c r="N379" s="958"/>
      <c r="O379" s="104" t="s">
        <v>945</v>
      </c>
      <c r="P379" s="104" t="s">
        <v>952</v>
      </c>
      <c r="Q379" s="104" t="s">
        <v>1101</v>
      </c>
    </row>
    <row r="380" spans="1:17" ht="31.5" x14ac:dyDescent="0.25">
      <c r="A380" s="306">
        <v>3</v>
      </c>
      <c r="B380" s="1456"/>
      <c r="C380" s="307" t="s">
        <v>333</v>
      </c>
      <c r="D380" s="1227" t="s">
        <v>86</v>
      </c>
      <c r="E380" s="1227">
        <v>5</v>
      </c>
      <c r="F380" s="106">
        <v>200</v>
      </c>
      <c r="G380" s="28">
        <v>200</v>
      </c>
      <c r="H380" s="1233" t="s">
        <v>335</v>
      </c>
      <c r="I380" s="46"/>
      <c r="J380" s="1233" t="s">
        <v>35</v>
      </c>
      <c r="K380" s="307" t="s">
        <v>337</v>
      </c>
      <c r="L380" s="1252"/>
      <c r="M380" s="114"/>
      <c r="N380" s="958"/>
      <c r="O380" s="104" t="s">
        <v>945</v>
      </c>
      <c r="P380" s="104" t="s">
        <v>952</v>
      </c>
      <c r="Q380" s="104" t="s">
        <v>1101</v>
      </c>
    </row>
    <row r="381" spans="1:17" ht="32.25" thickBot="1" x14ac:dyDescent="0.3">
      <c r="A381" s="900">
        <v>4</v>
      </c>
      <c r="B381" s="1457"/>
      <c r="C381" s="1307" t="s">
        <v>328</v>
      </c>
      <c r="D381" s="116"/>
      <c r="E381" s="116"/>
      <c r="F381" s="115"/>
      <c r="G381" s="1277">
        <v>5</v>
      </c>
      <c r="H381" s="392" t="s">
        <v>80</v>
      </c>
      <c r="I381" s="1319"/>
      <c r="J381" s="392" t="s">
        <v>113</v>
      </c>
      <c r="K381" s="307" t="s">
        <v>365</v>
      </c>
      <c r="L381" s="1252" t="s">
        <v>341</v>
      </c>
      <c r="M381" s="114"/>
      <c r="N381" s="958"/>
      <c r="O381" s="104" t="s">
        <v>945</v>
      </c>
      <c r="P381" s="104" t="s">
        <v>952</v>
      </c>
      <c r="Q381" s="104" t="s">
        <v>1101</v>
      </c>
    </row>
    <row r="382" spans="1:17" ht="20.25" customHeight="1" thickBot="1" x14ac:dyDescent="0.3">
      <c r="A382" s="887"/>
      <c r="B382" s="33" t="s">
        <v>188</v>
      </c>
      <c r="C382" s="34"/>
      <c r="D382" s="110"/>
      <c r="E382" s="193"/>
      <c r="F382" s="37">
        <f>SUM(F378:F381)</f>
        <v>229.9</v>
      </c>
      <c r="G382" s="38">
        <f>SUM(G378:G381)</f>
        <v>234.9</v>
      </c>
      <c r="H382" s="112"/>
      <c r="I382" s="111"/>
      <c r="J382" s="1289"/>
      <c r="K382" s="1305"/>
      <c r="L382" s="1102"/>
      <c r="M382" s="1102"/>
      <c r="N382" s="1103"/>
      <c r="O382" s="104" t="s">
        <v>945</v>
      </c>
      <c r="P382" s="104" t="s">
        <v>952</v>
      </c>
      <c r="Q382" s="104" t="s">
        <v>1101</v>
      </c>
    </row>
    <row r="383" spans="1:17" ht="31.5" x14ac:dyDescent="0.25">
      <c r="A383" s="892">
        <v>1</v>
      </c>
      <c r="B383" s="1417" t="s">
        <v>47</v>
      </c>
      <c r="C383" s="243" t="s">
        <v>344</v>
      </c>
      <c r="D383" s="1286" t="s">
        <v>1172</v>
      </c>
      <c r="E383" s="1286">
        <v>50</v>
      </c>
      <c r="F383" s="1278">
        <v>30</v>
      </c>
      <c r="G383" s="1279">
        <v>30</v>
      </c>
      <c r="H383" s="42" t="s">
        <v>80</v>
      </c>
      <c r="I383" s="1318"/>
      <c r="J383" s="42" t="s">
        <v>114</v>
      </c>
      <c r="K383" s="307" t="s">
        <v>337</v>
      </c>
      <c r="L383" s="307" t="s">
        <v>340</v>
      </c>
      <c r="M383" s="247"/>
      <c r="N383" s="958"/>
      <c r="O383" s="104" t="s">
        <v>945</v>
      </c>
      <c r="P383" s="104" t="s">
        <v>952</v>
      </c>
      <c r="Q383" s="104" t="s">
        <v>1101</v>
      </c>
    </row>
    <row r="384" spans="1:17" ht="78.75" x14ac:dyDescent="0.25">
      <c r="A384" s="890">
        <v>2</v>
      </c>
      <c r="B384" s="1417"/>
      <c r="C384" s="307" t="s">
        <v>331</v>
      </c>
      <c r="D384" s="1230"/>
      <c r="E384" s="1230"/>
      <c r="F384" s="1233">
        <v>14.2</v>
      </c>
      <c r="G384" s="28">
        <v>14.2</v>
      </c>
      <c r="H384" s="1233" t="s">
        <v>80</v>
      </c>
      <c r="I384" s="46"/>
      <c r="J384" s="1233" t="s">
        <v>193</v>
      </c>
      <c r="K384" s="307" t="s">
        <v>337</v>
      </c>
      <c r="L384" s="307" t="s">
        <v>343</v>
      </c>
      <c r="M384" s="247"/>
      <c r="N384" s="958"/>
      <c r="O384" s="104" t="s">
        <v>945</v>
      </c>
      <c r="P384" s="104" t="s">
        <v>952</v>
      </c>
      <c r="Q384" s="104" t="s">
        <v>1101</v>
      </c>
    </row>
    <row r="385" spans="1:17" ht="32.25" thickBot="1" x14ac:dyDescent="0.3">
      <c r="A385" s="900">
        <v>3</v>
      </c>
      <c r="B385" s="1417"/>
      <c r="C385" s="160" t="s">
        <v>328</v>
      </c>
      <c r="D385" s="116"/>
      <c r="E385" s="116"/>
      <c r="F385" s="115"/>
      <c r="G385" s="1277">
        <v>5</v>
      </c>
      <c r="H385" s="392" t="s">
        <v>80</v>
      </c>
      <c r="I385" s="1319"/>
      <c r="J385" s="392" t="s">
        <v>113</v>
      </c>
      <c r="K385" s="307" t="s">
        <v>338</v>
      </c>
      <c r="L385" s="307" t="s">
        <v>341</v>
      </c>
      <c r="M385" s="114"/>
      <c r="N385" s="958"/>
      <c r="O385" s="104" t="s">
        <v>945</v>
      </c>
      <c r="P385" s="104" t="s">
        <v>952</v>
      </c>
      <c r="Q385" s="104" t="s">
        <v>1101</v>
      </c>
    </row>
    <row r="386" spans="1:17" ht="23.25" customHeight="1" thickBot="1" x14ac:dyDescent="0.3">
      <c r="A386" s="901"/>
      <c r="B386" s="122" t="s">
        <v>188</v>
      </c>
      <c r="C386" s="128"/>
      <c r="D386" s="625" t="s">
        <v>223</v>
      </c>
      <c r="E386" s="625"/>
      <c r="F386" s="125">
        <f>SUM(F383:F385)</f>
        <v>44.2</v>
      </c>
      <c r="G386" s="126">
        <f>SUM(G383:G385)</f>
        <v>49.2</v>
      </c>
      <c r="H386" s="626"/>
      <c r="I386" s="1035"/>
      <c r="J386" s="1321"/>
      <c r="K386" s="1102"/>
      <c r="L386" s="1102"/>
      <c r="M386" s="395"/>
      <c r="N386" s="1108"/>
      <c r="O386" s="104" t="s">
        <v>945</v>
      </c>
      <c r="P386" s="104" t="s">
        <v>952</v>
      </c>
      <c r="Q386" s="104" t="s">
        <v>1101</v>
      </c>
    </row>
    <row r="387" spans="1:17" ht="31.5" x14ac:dyDescent="0.25">
      <c r="A387" s="892">
        <v>1</v>
      </c>
      <c r="B387" s="1417" t="s">
        <v>36</v>
      </c>
      <c r="C387" s="137" t="s">
        <v>298</v>
      </c>
      <c r="D387" s="41"/>
      <c r="E387" s="41"/>
      <c r="F387" s="42">
        <v>10</v>
      </c>
      <c r="G387" s="1279">
        <v>10</v>
      </c>
      <c r="H387" s="42" t="s">
        <v>80</v>
      </c>
      <c r="I387" s="1320"/>
      <c r="J387" s="42" t="s">
        <v>310</v>
      </c>
      <c r="K387" s="397" t="s">
        <v>278</v>
      </c>
      <c r="L387" s="1252"/>
      <c r="M387" s="114" t="s">
        <v>1050</v>
      </c>
      <c r="N387" s="958"/>
      <c r="O387" s="104" t="s">
        <v>945</v>
      </c>
      <c r="P387" s="104" t="s">
        <v>952</v>
      </c>
      <c r="Q387" s="104" t="s">
        <v>1101</v>
      </c>
    </row>
    <row r="388" spans="1:17" ht="31.5" x14ac:dyDescent="0.25">
      <c r="A388" s="890">
        <v>2</v>
      </c>
      <c r="B388" s="1417"/>
      <c r="C388" s="1252" t="s">
        <v>299</v>
      </c>
      <c r="D388" s="1227"/>
      <c r="E388" s="1227"/>
      <c r="F388" s="1233">
        <v>10</v>
      </c>
      <c r="G388" s="28">
        <v>10</v>
      </c>
      <c r="H388" s="1233" t="s">
        <v>80</v>
      </c>
      <c r="I388" s="47"/>
      <c r="J388" s="1233" t="s">
        <v>311</v>
      </c>
      <c r="K388" s="397" t="s">
        <v>312</v>
      </c>
      <c r="L388" s="1252"/>
      <c r="M388" s="114" t="s">
        <v>1050</v>
      </c>
      <c r="N388" s="958"/>
      <c r="O388" s="104" t="s">
        <v>945</v>
      </c>
      <c r="P388" s="104" t="s">
        <v>952</v>
      </c>
      <c r="Q388" s="104" t="s">
        <v>1101</v>
      </c>
    </row>
    <row r="389" spans="1:17" ht="31.5" x14ac:dyDescent="0.25">
      <c r="A389" s="890">
        <v>3</v>
      </c>
      <c r="B389" s="1417"/>
      <c r="C389" s="1252" t="s">
        <v>300</v>
      </c>
      <c r="D389" s="1227"/>
      <c r="E389" s="1227"/>
      <c r="F389" s="1233">
        <v>10</v>
      </c>
      <c r="G389" s="28">
        <v>10</v>
      </c>
      <c r="H389" s="1233" t="s">
        <v>80</v>
      </c>
      <c r="I389" s="47"/>
      <c r="J389" s="1233" t="s">
        <v>257</v>
      </c>
      <c r="K389" s="397" t="s">
        <v>312</v>
      </c>
      <c r="L389" s="1252"/>
      <c r="M389" s="114" t="s">
        <v>1045</v>
      </c>
      <c r="N389" s="958"/>
      <c r="O389" s="104" t="s">
        <v>945</v>
      </c>
      <c r="P389" s="104" t="s">
        <v>952</v>
      </c>
      <c r="Q389" s="104" t="s">
        <v>1101</v>
      </c>
    </row>
    <row r="390" spans="1:17" ht="31.5" x14ac:dyDescent="0.25">
      <c r="A390" s="890">
        <v>4</v>
      </c>
      <c r="B390" s="1417"/>
      <c r="C390" s="1252" t="s">
        <v>301</v>
      </c>
      <c r="D390" s="1227"/>
      <c r="E390" s="1227"/>
      <c r="F390" s="1233">
        <v>10</v>
      </c>
      <c r="G390" s="28">
        <v>10</v>
      </c>
      <c r="H390" s="1233" t="s">
        <v>80</v>
      </c>
      <c r="I390" s="47"/>
      <c r="J390" s="1233" t="s">
        <v>257</v>
      </c>
      <c r="K390" s="397" t="s">
        <v>312</v>
      </c>
      <c r="L390" s="1252"/>
      <c r="M390" s="114" t="s">
        <v>1045</v>
      </c>
      <c r="N390" s="958"/>
      <c r="O390" s="104" t="s">
        <v>945</v>
      </c>
      <c r="P390" s="104" t="s">
        <v>952</v>
      </c>
      <c r="Q390" s="104" t="s">
        <v>1101</v>
      </c>
    </row>
    <row r="391" spans="1:17" ht="31.5" x14ac:dyDescent="0.25">
      <c r="A391" s="890">
        <v>5</v>
      </c>
      <c r="B391" s="1417"/>
      <c r="C391" s="1252" t="s">
        <v>302</v>
      </c>
      <c r="D391" s="1227"/>
      <c r="E391" s="1227"/>
      <c r="F391" s="1233">
        <v>5</v>
      </c>
      <c r="G391" s="28">
        <v>5</v>
      </c>
      <c r="H391" s="1233" t="s">
        <v>80</v>
      </c>
      <c r="I391" s="47"/>
      <c r="J391" s="1233" t="s">
        <v>112</v>
      </c>
      <c r="K391" s="397" t="s">
        <v>312</v>
      </c>
      <c r="L391" s="1252"/>
      <c r="M391" s="114" t="s">
        <v>1045</v>
      </c>
      <c r="N391" s="958"/>
      <c r="O391" s="104" t="s">
        <v>945</v>
      </c>
      <c r="P391" s="104" t="s">
        <v>952</v>
      </c>
      <c r="Q391" s="104" t="s">
        <v>1101</v>
      </c>
    </row>
    <row r="392" spans="1:17" ht="31.5" x14ac:dyDescent="0.25">
      <c r="A392" s="890">
        <v>6</v>
      </c>
      <c r="B392" s="1417"/>
      <c r="C392" s="1252" t="s">
        <v>303</v>
      </c>
      <c r="D392" s="1227"/>
      <c r="E392" s="1227"/>
      <c r="F392" s="1233">
        <v>5</v>
      </c>
      <c r="G392" s="28">
        <v>5</v>
      </c>
      <c r="H392" s="1233" t="s">
        <v>80</v>
      </c>
      <c r="I392" s="47"/>
      <c r="J392" s="1233" t="s">
        <v>257</v>
      </c>
      <c r="K392" s="397" t="s">
        <v>312</v>
      </c>
      <c r="L392" s="1252"/>
      <c r="M392" s="114" t="s">
        <v>1045</v>
      </c>
      <c r="N392" s="958"/>
      <c r="O392" s="104" t="s">
        <v>945</v>
      </c>
      <c r="P392" s="104" t="s">
        <v>952</v>
      </c>
      <c r="Q392" s="104" t="s">
        <v>1101</v>
      </c>
    </row>
    <row r="393" spans="1:17" ht="31.5" x14ac:dyDescent="0.25">
      <c r="A393" s="890">
        <v>7</v>
      </c>
      <c r="B393" s="1417"/>
      <c r="C393" s="1252" t="s">
        <v>304</v>
      </c>
      <c r="D393" s="1227"/>
      <c r="E393" s="1227"/>
      <c r="F393" s="1233">
        <v>5</v>
      </c>
      <c r="G393" s="28">
        <v>5</v>
      </c>
      <c r="H393" s="1233" t="s">
        <v>80</v>
      </c>
      <c r="I393" s="47"/>
      <c r="J393" s="1233" t="s">
        <v>257</v>
      </c>
      <c r="K393" s="397" t="s">
        <v>312</v>
      </c>
      <c r="L393" s="1252"/>
      <c r="M393" s="114" t="s">
        <v>1045</v>
      </c>
      <c r="N393" s="958"/>
      <c r="O393" s="104" t="s">
        <v>945</v>
      </c>
      <c r="P393" s="104" t="s">
        <v>952</v>
      </c>
      <c r="Q393" s="104" t="s">
        <v>1101</v>
      </c>
    </row>
    <row r="394" spans="1:17" ht="31.5" x14ac:dyDescent="0.25">
      <c r="A394" s="890">
        <v>8</v>
      </c>
      <c r="B394" s="1417"/>
      <c r="C394" s="1252" t="s">
        <v>291</v>
      </c>
      <c r="D394" s="1227"/>
      <c r="E394" s="1227"/>
      <c r="F394" s="1233">
        <v>10</v>
      </c>
      <c r="G394" s="28">
        <v>10</v>
      </c>
      <c r="H394" s="1233" t="s">
        <v>80</v>
      </c>
      <c r="I394" s="47"/>
      <c r="J394" s="1233" t="s">
        <v>257</v>
      </c>
      <c r="K394" s="397" t="s">
        <v>312</v>
      </c>
      <c r="L394" s="1252"/>
      <c r="M394" s="114" t="s">
        <v>1045</v>
      </c>
      <c r="N394" s="958"/>
      <c r="O394" s="104" t="s">
        <v>945</v>
      </c>
      <c r="P394" s="104" t="s">
        <v>952</v>
      </c>
      <c r="Q394" s="104" t="s">
        <v>1101</v>
      </c>
    </row>
    <row r="395" spans="1:17" ht="47.25" x14ac:dyDescent="0.25">
      <c r="A395" s="890">
        <v>9</v>
      </c>
      <c r="B395" s="1417"/>
      <c r="C395" s="1252" t="s">
        <v>305</v>
      </c>
      <c r="D395" s="1227"/>
      <c r="E395" s="1227"/>
      <c r="F395" s="1233">
        <v>100</v>
      </c>
      <c r="G395" s="28">
        <v>100</v>
      </c>
      <c r="H395" s="1233"/>
      <c r="I395" s="47"/>
      <c r="J395" s="1233" t="s">
        <v>257</v>
      </c>
      <c r="K395" s="397" t="s">
        <v>312</v>
      </c>
      <c r="L395" s="1252"/>
      <c r="M395" s="114" t="s">
        <v>1045</v>
      </c>
      <c r="N395" s="958"/>
      <c r="O395" s="104" t="s">
        <v>945</v>
      </c>
      <c r="P395" s="104" t="s">
        <v>952</v>
      </c>
      <c r="Q395" s="104" t="s">
        <v>1101</v>
      </c>
    </row>
    <row r="396" spans="1:17" ht="31.5" x14ac:dyDescent="0.25">
      <c r="A396" s="890">
        <v>10</v>
      </c>
      <c r="B396" s="1417"/>
      <c r="C396" s="1252" t="s">
        <v>120</v>
      </c>
      <c r="D396" s="1227"/>
      <c r="E396" s="1227"/>
      <c r="F396" s="1233">
        <v>10</v>
      </c>
      <c r="G396" s="28">
        <v>10</v>
      </c>
      <c r="H396" s="1233" t="s">
        <v>80</v>
      </c>
      <c r="I396" s="47"/>
      <c r="J396" s="1233" t="s">
        <v>257</v>
      </c>
      <c r="K396" s="397" t="s">
        <v>312</v>
      </c>
      <c r="L396" s="1252"/>
      <c r="M396" s="114" t="s">
        <v>1045</v>
      </c>
      <c r="N396" s="958"/>
      <c r="O396" s="104" t="s">
        <v>945</v>
      </c>
      <c r="P396" s="104" t="s">
        <v>952</v>
      </c>
      <c r="Q396" s="104" t="s">
        <v>1101</v>
      </c>
    </row>
    <row r="397" spans="1:17" ht="47.25" x14ac:dyDescent="0.25">
      <c r="A397" s="890">
        <v>11</v>
      </c>
      <c r="B397" s="1417"/>
      <c r="C397" s="1252" t="s">
        <v>306</v>
      </c>
      <c r="D397" s="1227"/>
      <c r="E397" s="1227"/>
      <c r="F397" s="1233">
        <v>100</v>
      </c>
      <c r="G397" s="28">
        <v>100</v>
      </c>
      <c r="H397" s="1233"/>
      <c r="I397" s="47"/>
      <c r="J397" s="1233" t="s">
        <v>257</v>
      </c>
      <c r="K397" s="397" t="s">
        <v>312</v>
      </c>
      <c r="L397" s="1252"/>
      <c r="M397" s="114" t="s">
        <v>1045</v>
      </c>
      <c r="N397" s="958"/>
      <c r="O397" s="104" t="s">
        <v>945</v>
      </c>
      <c r="P397" s="104" t="s">
        <v>952</v>
      </c>
      <c r="Q397" s="104" t="s">
        <v>1101</v>
      </c>
    </row>
    <row r="398" spans="1:17" ht="31.5" x14ac:dyDescent="0.25">
      <c r="A398" s="890">
        <v>12</v>
      </c>
      <c r="B398" s="1417"/>
      <c r="C398" s="1252" t="s">
        <v>307</v>
      </c>
      <c r="D398" s="1227"/>
      <c r="E398" s="1227"/>
      <c r="F398" s="1233">
        <v>50</v>
      </c>
      <c r="G398" s="28">
        <v>50</v>
      </c>
      <c r="H398" s="1233"/>
      <c r="I398" s="47"/>
      <c r="J398" s="1233" t="s">
        <v>257</v>
      </c>
      <c r="K398" s="397" t="s">
        <v>312</v>
      </c>
      <c r="L398" s="1252"/>
      <c r="M398" s="114" t="s">
        <v>1045</v>
      </c>
      <c r="N398" s="958"/>
      <c r="O398" s="104" t="s">
        <v>945</v>
      </c>
      <c r="P398" s="104" t="s">
        <v>952</v>
      </c>
      <c r="Q398" s="104" t="s">
        <v>1101</v>
      </c>
    </row>
    <row r="399" spans="1:17" ht="31.5" x14ac:dyDescent="0.25">
      <c r="A399" s="890">
        <v>13</v>
      </c>
      <c r="B399" s="1417"/>
      <c r="C399" s="1252" t="s">
        <v>308</v>
      </c>
      <c r="D399" s="1227"/>
      <c r="E399" s="1227"/>
      <c r="F399" s="1233">
        <v>50</v>
      </c>
      <c r="G399" s="28">
        <v>30</v>
      </c>
      <c r="H399" s="1233" t="s">
        <v>80</v>
      </c>
      <c r="I399" s="47"/>
      <c r="J399" s="1233" t="s">
        <v>257</v>
      </c>
      <c r="K399" s="397" t="s">
        <v>313</v>
      </c>
      <c r="L399" s="1252"/>
      <c r="M399" s="114" t="s">
        <v>1050</v>
      </c>
      <c r="N399" s="958"/>
      <c r="O399" s="104" t="s">
        <v>945</v>
      </c>
      <c r="P399" s="104" t="s">
        <v>952</v>
      </c>
      <c r="Q399" s="104" t="s">
        <v>1101</v>
      </c>
    </row>
    <row r="400" spans="1:17" s="103" customFormat="1" ht="32.25" thickBot="1" x14ac:dyDescent="0.3">
      <c r="A400" s="1070">
        <v>14</v>
      </c>
      <c r="B400" s="1417"/>
      <c r="C400" s="119" t="s">
        <v>309</v>
      </c>
      <c r="D400" s="736"/>
      <c r="E400" s="736"/>
      <c r="F400" s="736">
        <v>50</v>
      </c>
      <c r="G400" s="1284">
        <v>50</v>
      </c>
      <c r="H400" s="736" t="s">
        <v>80</v>
      </c>
      <c r="I400" s="1308"/>
      <c r="J400" s="736" t="s">
        <v>257</v>
      </c>
      <c r="K400" s="795" t="s">
        <v>312</v>
      </c>
      <c r="L400" s="1242"/>
      <c r="M400" s="247" t="s">
        <v>1045</v>
      </c>
      <c r="N400" s="957"/>
      <c r="O400" s="103" t="s">
        <v>945</v>
      </c>
      <c r="P400" s="103" t="s">
        <v>952</v>
      </c>
      <c r="Q400" s="104" t="s">
        <v>1101</v>
      </c>
    </row>
    <row r="401" spans="1:17" ht="16.5" customHeight="1" x14ac:dyDescent="0.25">
      <c r="A401" s="907"/>
      <c r="B401" s="219" t="s">
        <v>188</v>
      </c>
      <c r="C401" s="220"/>
      <c r="D401" s="1328"/>
      <c r="E401" s="1329"/>
      <c r="F401" s="554">
        <f>SUM(F387:F400)</f>
        <v>425</v>
      </c>
      <c r="G401" s="555">
        <f>SUM(G387:G400)</f>
        <v>405</v>
      </c>
      <c r="H401" s="554"/>
      <c r="I401" s="555"/>
      <c r="J401" s="1330"/>
      <c r="K401" s="1102"/>
      <c r="L401" s="399"/>
      <c r="M401" s="400"/>
      <c r="N401" s="1109"/>
      <c r="O401" s="104" t="s">
        <v>945</v>
      </c>
      <c r="P401" s="104" t="s">
        <v>952</v>
      </c>
      <c r="Q401" s="104" t="s">
        <v>1101</v>
      </c>
    </row>
    <row r="402" spans="1:17" ht="31.5" x14ac:dyDescent="0.25">
      <c r="A402" s="908"/>
      <c r="B402" s="940" t="s">
        <v>53</v>
      </c>
      <c r="C402" s="226"/>
      <c r="D402" s="263" t="s">
        <v>223</v>
      </c>
      <c r="E402" s="402"/>
      <c r="F402" s="376">
        <f>F401+F386+F382+F377+F371+F363+F357+F360</f>
        <v>2404.1</v>
      </c>
      <c r="G402" s="266">
        <f>G357+G360+G363+G371+G377+G382+G386+G401</f>
        <v>1142.0999999999999</v>
      </c>
      <c r="H402" s="267"/>
      <c r="I402" s="267"/>
      <c r="J402" s="1331"/>
      <c r="K402" s="1322"/>
      <c r="L402" s="1078"/>
      <c r="M402" s="403"/>
      <c r="N402" s="1079"/>
      <c r="O402" s="104" t="s">
        <v>945</v>
      </c>
      <c r="P402" s="104" t="s">
        <v>952</v>
      </c>
    </row>
    <row r="403" spans="1:17" x14ac:dyDescent="0.25">
      <c r="A403" s="909"/>
      <c r="B403" s="91" t="s">
        <v>195</v>
      </c>
      <c r="C403" s="234"/>
      <c r="D403" s="271"/>
      <c r="E403" s="404"/>
      <c r="F403" s="95"/>
      <c r="G403" s="273">
        <f>G402</f>
        <v>1142.0999999999999</v>
      </c>
      <c r="H403" s="95"/>
      <c r="I403" s="95"/>
      <c r="J403" s="1332"/>
      <c r="K403" s="1323"/>
      <c r="L403" s="623"/>
      <c r="M403" s="623"/>
      <c r="N403" s="981"/>
      <c r="O403" s="104" t="s">
        <v>945</v>
      </c>
    </row>
    <row r="404" spans="1:17" x14ac:dyDescent="0.25">
      <c r="A404" s="909"/>
      <c r="B404" s="91" t="s">
        <v>190</v>
      </c>
      <c r="C404" s="234"/>
      <c r="D404" s="271"/>
      <c r="E404" s="404"/>
      <c r="F404" s="95"/>
      <c r="G404" s="275"/>
      <c r="H404" s="95"/>
      <c r="I404" s="95"/>
      <c r="J404" s="1332"/>
      <c r="K404" s="1323"/>
      <c r="L404" s="623"/>
      <c r="M404" s="623"/>
      <c r="N404" s="981"/>
      <c r="O404" s="104" t="s">
        <v>945</v>
      </c>
    </row>
    <row r="405" spans="1:17" x14ac:dyDescent="0.25">
      <c r="A405" s="909"/>
      <c r="B405" s="91" t="s">
        <v>106</v>
      </c>
      <c r="C405" s="234"/>
      <c r="D405" s="271"/>
      <c r="E405" s="404"/>
      <c r="F405" s="95"/>
      <c r="G405" s="276"/>
      <c r="H405" s="95"/>
      <c r="I405" s="95"/>
      <c r="J405" s="1332"/>
      <c r="K405" s="1323"/>
      <c r="L405" s="623"/>
      <c r="M405" s="623"/>
      <c r="N405" s="981"/>
      <c r="O405" s="104" t="s">
        <v>945</v>
      </c>
    </row>
    <row r="406" spans="1:17" ht="31.5" x14ac:dyDescent="0.25">
      <c r="A406" s="1110"/>
      <c r="B406" s="945" t="s">
        <v>186</v>
      </c>
      <c r="C406" s="405"/>
      <c r="D406" s="406" t="s">
        <v>223</v>
      </c>
      <c r="E406" s="407"/>
      <c r="F406" s="408"/>
      <c r="G406" s="409">
        <f>SUM(G402+G342+G277+G230+G197+G155+G96)</f>
        <v>23996.600000000002</v>
      </c>
      <c r="H406" s="409"/>
      <c r="I406" s="868"/>
      <c r="J406" s="1333"/>
      <c r="K406" s="1324"/>
      <c r="L406" s="632"/>
      <c r="M406" s="632"/>
      <c r="N406" s="1111"/>
      <c r="O406" s="104" t="s">
        <v>945</v>
      </c>
    </row>
    <row r="407" spans="1:17" x14ac:dyDescent="0.25">
      <c r="A407" s="1112"/>
      <c r="B407" s="946" t="s">
        <v>226</v>
      </c>
      <c r="C407" s="410"/>
      <c r="D407" s="411"/>
      <c r="E407" s="412"/>
      <c r="F407" s="413"/>
      <c r="G407" s="414">
        <v>13496.6</v>
      </c>
      <c r="H407" s="414"/>
      <c r="I407" s="415"/>
      <c r="J407" s="1334"/>
      <c r="K407" s="1325"/>
      <c r="L407" s="603"/>
      <c r="M407" s="603"/>
      <c r="N407" s="1113"/>
      <c r="O407" s="104" t="s">
        <v>945</v>
      </c>
    </row>
    <row r="408" spans="1:17" x14ac:dyDescent="0.25">
      <c r="A408" s="1114"/>
      <c r="B408" s="941" t="s">
        <v>190</v>
      </c>
      <c r="C408" s="416"/>
      <c r="D408" s="417"/>
      <c r="E408" s="418"/>
      <c r="F408" s="419"/>
      <c r="G408" s="420"/>
      <c r="H408" s="421"/>
      <c r="I408" s="422"/>
      <c r="J408" s="1335"/>
      <c r="K408" s="1326"/>
      <c r="L408" s="633"/>
      <c r="M408" s="423"/>
      <c r="N408" s="1115"/>
      <c r="O408" s="104" t="s">
        <v>945</v>
      </c>
    </row>
    <row r="409" spans="1:17" ht="16.5" thickBot="1" x14ac:dyDescent="0.3">
      <c r="A409" s="1336"/>
      <c r="B409" s="1337" t="s">
        <v>106</v>
      </c>
      <c r="C409" s="1338"/>
      <c r="D409" s="1339"/>
      <c r="E409" s="1340"/>
      <c r="F409" s="1341"/>
      <c r="G409" s="1342">
        <f>G200</f>
        <v>10500</v>
      </c>
      <c r="H409" s="1343"/>
      <c r="I409" s="1344"/>
      <c r="J409" s="1345"/>
      <c r="K409" s="1327"/>
      <c r="L409" s="862"/>
      <c r="M409" s="863"/>
      <c r="N409" s="1116"/>
      <c r="O409" s="104" t="s">
        <v>945</v>
      </c>
    </row>
    <row r="410" spans="1:17" s="25" customFormat="1" ht="16.5" thickBot="1" x14ac:dyDescent="0.3">
      <c r="A410" s="1506" t="s">
        <v>202</v>
      </c>
      <c r="B410" s="1507"/>
      <c r="C410" s="1507"/>
      <c r="D410" s="1507"/>
      <c r="E410" s="1507"/>
      <c r="F410" s="1507"/>
      <c r="G410" s="1507"/>
      <c r="H410" s="1507"/>
      <c r="I410" s="1507"/>
      <c r="J410" s="1507"/>
      <c r="K410" s="1507"/>
      <c r="L410" s="1507"/>
      <c r="M410" s="1507"/>
      <c r="N410" s="1508"/>
      <c r="O410" s="25" t="s">
        <v>946</v>
      </c>
    </row>
    <row r="411" spans="1:17" s="25" customFormat="1" ht="16.5" thickBot="1" x14ac:dyDescent="0.3">
      <c r="A411" s="1430" t="s">
        <v>222</v>
      </c>
      <c r="B411" s="1431"/>
      <c r="C411" s="1431"/>
      <c r="D411" s="1431"/>
      <c r="E411" s="1431"/>
      <c r="F411" s="1431"/>
      <c r="G411" s="1431"/>
      <c r="H411" s="1431"/>
      <c r="I411" s="1431"/>
      <c r="J411" s="1431"/>
      <c r="K411" s="1431"/>
      <c r="L411" s="1431"/>
      <c r="M411" s="1431"/>
      <c r="N411" s="1432"/>
      <c r="O411" s="25" t="s">
        <v>946</v>
      </c>
      <c r="P411" s="25" t="s">
        <v>944</v>
      </c>
    </row>
    <row r="412" spans="1:17" s="103" customFormat="1" ht="32.25" thickBot="1" x14ac:dyDescent="0.3">
      <c r="A412" s="918">
        <v>1</v>
      </c>
      <c r="B412" s="1241" t="s">
        <v>205</v>
      </c>
      <c r="C412" s="424" t="s">
        <v>935</v>
      </c>
      <c r="D412" s="425" t="s">
        <v>86</v>
      </c>
      <c r="E412" s="425">
        <v>1</v>
      </c>
      <c r="F412" s="426">
        <v>80</v>
      </c>
      <c r="G412" s="1150">
        <v>91.786000000000001</v>
      </c>
      <c r="H412" s="206" t="s">
        <v>80</v>
      </c>
      <c r="I412" s="206"/>
      <c r="J412" s="206" t="s">
        <v>112</v>
      </c>
      <c r="K412" s="754"/>
      <c r="L412" s="754"/>
      <c r="M412" s="756" t="s">
        <v>936</v>
      </c>
      <c r="N412" s="975" t="s">
        <v>1064</v>
      </c>
      <c r="O412" s="26" t="s">
        <v>946</v>
      </c>
      <c r="P412" s="26" t="s">
        <v>944</v>
      </c>
    </row>
    <row r="413" spans="1:17" ht="94.5" x14ac:dyDescent="0.25">
      <c r="A413" s="903">
        <v>1</v>
      </c>
      <c r="B413" s="1418" t="s">
        <v>169</v>
      </c>
      <c r="C413" s="780" t="s">
        <v>519</v>
      </c>
      <c r="D413" s="781" t="s">
        <v>224</v>
      </c>
      <c r="E413" s="781">
        <v>1</v>
      </c>
      <c r="F413" s="782">
        <v>1263</v>
      </c>
      <c r="G413" s="786">
        <v>1350</v>
      </c>
      <c r="H413" s="781" t="s">
        <v>82</v>
      </c>
      <c r="I413" s="783" t="s">
        <v>841</v>
      </c>
      <c r="J413" s="1348" t="s">
        <v>524</v>
      </c>
      <c r="K413" s="1346"/>
      <c r="L413" s="784"/>
      <c r="M413" s="785" t="s">
        <v>842</v>
      </c>
      <c r="N413" s="973" t="s">
        <v>1062</v>
      </c>
      <c r="O413" s="25" t="s">
        <v>946</v>
      </c>
      <c r="P413" s="25" t="s">
        <v>944</v>
      </c>
    </row>
    <row r="414" spans="1:17" s="103" customFormat="1" ht="47.25" x14ac:dyDescent="0.25">
      <c r="A414" s="306">
        <v>2</v>
      </c>
      <c r="B414" s="1417"/>
      <c r="C414" s="428" t="s">
        <v>520</v>
      </c>
      <c r="D414" s="429" t="s">
        <v>121</v>
      </c>
      <c r="E414" s="429">
        <v>450</v>
      </c>
      <c r="F414" s="430"/>
      <c r="G414" s="1157">
        <v>28.454999999999998</v>
      </c>
      <c r="H414" s="429" t="s">
        <v>80</v>
      </c>
      <c r="I414" s="1282"/>
      <c r="J414" s="1349" t="s">
        <v>42</v>
      </c>
      <c r="K414" s="1296"/>
      <c r="L414" s="1158" t="s">
        <v>1043</v>
      </c>
      <c r="M414" s="43" t="s">
        <v>964</v>
      </c>
      <c r="N414" s="957" t="s">
        <v>1055</v>
      </c>
      <c r="O414" s="26" t="s">
        <v>946</v>
      </c>
      <c r="P414" s="26" t="s">
        <v>944</v>
      </c>
    </row>
    <row r="415" spans="1:17" s="103" customFormat="1" x14ac:dyDescent="0.25">
      <c r="A415" s="306">
        <v>3</v>
      </c>
      <c r="B415" s="1417"/>
      <c r="C415" s="428" t="s">
        <v>1040</v>
      </c>
      <c r="D415" s="429"/>
      <c r="E415" s="429"/>
      <c r="F415" s="430"/>
      <c r="G415" s="431">
        <v>30</v>
      </c>
      <c r="H415" s="429" t="s">
        <v>523</v>
      </c>
      <c r="I415" s="1282"/>
      <c r="J415" s="1349"/>
      <c r="K415" s="1296"/>
      <c r="L415" s="742"/>
      <c r="M415" s="621"/>
      <c r="N415" s="957"/>
      <c r="O415" s="26" t="s">
        <v>946</v>
      </c>
      <c r="P415" s="26" t="s">
        <v>944</v>
      </c>
    </row>
    <row r="416" spans="1:17" s="103" customFormat="1" x14ac:dyDescent="0.25">
      <c r="A416" s="306">
        <v>4</v>
      </c>
      <c r="B416" s="1417"/>
      <c r="C416" s="428" t="s">
        <v>1041</v>
      </c>
      <c r="D416" s="429" t="s">
        <v>224</v>
      </c>
      <c r="E416" s="429">
        <v>1</v>
      </c>
      <c r="F416" s="430">
        <v>150</v>
      </c>
      <c r="G416" s="1157">
        <f>26.929+29.35</f>
        <v>56.278999999999996</v>
      </c>
      <c r="H416" s="429" t="s">
        <v>523</v>
      </c>
      <c r="I416" s="1282"/>
      <c r="J416" s="1349" t="s">
        <v>35</v>
      </c>
      <c r="K416" s="1296"/>
      <c r="L416" s="742"/>
      <c r="M416" s="621" t="s">
        <v>1016</v>
      </c>
      <c r="N416" s="957" t="s">
        <v>1064</v>
      </c>
      <c r="O416" s="26" t="s">
        <v>946</v>
      </c>
      <c r="P416" s="26" t="s">
        <v>944</v>
      </c>
    </row>
    <row r="417" spans="1:18" s="103" customFormat="1" x14ac:dyDescent="0.25">
      <c r="A417" s="1070">
        <v>5</v>
      </c>
      <c r="B417" s="1417"/>
      <c r="C417" s="8" t="s">
        <v>521</v>
      </c>
      <c r="D417" s="15" t="s">
        <v>522</v>
      </c>
      <c r="E417" s="15">
        <v>24</v>
      </c>
      <c r="F417" s="17"/>
      <c r="G417" s="1159">
        <v>186.934</v>
      </c>
      <c r="H417" s="15" t="s">
        <v>523</v>
      </c>
      <c r="I417" s="1211"/>
      <c r="J417" s="1350"/>
      <c r="K417" s="1347"/>
      <c r="L417" s="744"/>
      <c r="M417" s="621" t="s">
        <v>1016</v>
      </c>
      <c r="N417" s="1249" t="s">
        <v>1098</v>
      </c>
      <c r="O417" s="26" t="s">
        <v>946</v>
      </c>
      <c r="P417" s="26" t="s">
        <v>944</v>
      </c>
    </row>
    <row r="418" spans="1:18" s="103" customFormat="1" ht="31.5" x14ac:dyDescent="0.25">
      <c r="A418" s="1070">
        <v>6</v>
      </c>
      <c r="B418" s="1417"/>
      <c r="C418" s="1071" t="s">
        <v>170</v>
      </c>
      <c r="D418" s="757" t="s">
        <v>224</v>
      </c>
      <c r="E418" s="757">
        <v>1</v>
      </c>
      <c r="F418" s="1160">
        <v>100</v>
      </c>
      <c r="G418" s="1161">
        <v>5.7939999999999996</v>
      </c>
      <c r="H418" s="757" t="s">
        <v>80</v>
      </c>
      <c r="I418" s="736"/>
      <c r="J418" s="1351" t="s">
        <v>7</v>
      </c>
      <c r="K418" s="1347"/>
      <c r="L418" s="744" t="s">
        <v>1042</v>
      </c>
      <c r="M418" s="130" t="s">
        <v>965</v>
      </c>
      <c r="N418" s="1245" t="s">
        <v>1069</v>
      </c>
      <c r="O418" s="26" t="s">
        <v>946</v>
      </c>
      <c r="P418" s="26" t="s">
        <v>944</v>
      </c>
    </row>
    <row r="419" spans="1:18" s="103" customFormat="1" ht="16.5" thickBot="1" x14ac:dyDescent="0.3">
      <c r="A419" s="309">
        <v>7</v>
      </c>
      <c r="B419" s="1419"/>
      <c r="C419" s="1352" t="s">
        <v>171</v>
      </c>
      <c r="D419" s="1353" t="s">
        <v>121</v>
      </c>
      <c r="E419" s="1353">
        <v>133.30000000000001</v>
      </c>
      <c r="F419" s="1354">
        <v>150</v>
      </c>
      <c r="G419" s="1355">
        <v>150</v>
      </c>
      <c r="H419" s="1353" t="s">
        <v>523</v>
      </c>
      <c r="I419" s="671"/>
      <c r="J419" s="1301"/>
      <c r="K419" s="105"/>
      <c r="L419" s="1242"/>
      <c r="M419" s="1242" t="s">
        <v>1016</v>
      </c>
      <c r="N419" s="957"/>
      <c r="O419" s="26" t="s">
        <v>946</v>
      </c>
      <c r="P419" s="26" t="s">
        <v>944</v>
      </c>
    </row>
    <row r="420" spans="1:18" s="103" customFormat="1" ht="47.25" x14ac:dyDescent="0.25">
      <c r="A420" s="304">
        <v>1</v>
      </c>
      <c r="B420" s="1460" t="s">
        <v>1089</v>
      </c>
      <c r="C420" s="1359" t="s">
        <v>525</v>
      </c>
      <c r="D420" s="1360" t="s">
        <v>223</v>
      </c>
      <c r="E420" s="1360">
        <v>80</v>
      </c>
      <c r="F420" s="1361"/>
      <c r="G420" s="1362">
        <v>121.70099999999999</v>
      </c>
      <c r="H420" s="1360" t="s">
        <v>80</v>
      </c>
      <c r="I420" s="1281"/>
      <c r="J420" s="1363" t="s">
        <v>526</v>
      </c>
      <c r="K420" s="1030"/>
      <c r="L420" s="43"/>
      <c r="M420" s="43" t="s">
        <v>821</v>
      </c>
      <c r="N420" s="1246" t="s">
        <v>834</v>
      </c>
      <c r="O420" s="26" t="s">
        <v>946</v>
      </c>
      <c r="P420" s="26" t="s">
        <v>944</v>
      </c>
    </row>
    <row r="421" spans="1:18" ht="31.5" x14ac:dyDescent="0.25">
      <c r="A421" s="921">
        <v>2</v>
      </c>
      <c r="B421" s="1417"/>
      <c r="C421" s="1014" t="s">
        <v>214</v>
      </c>
      <c r="D421" s="1015" t="s">
        <v>224</v>
      </c>
      <c r="E421" s="1015">
        <v>5</v>
      </c>
      <c r="F421" s="1016">
        <v>20</v>
      </c>
      <c r="G421" s="1017">
        <v>20</v>
      </c>
      <c r="H421" s="1015" t="s">
        <v>80</v>
      </c>
      <c r="I421" s="661"/>
      <c r="J421" s="1364" t="s">
        <v>348</v>
      </c>
      <c r="K421" s="1356"/>
      <c r="L421" s="1018"/>
      <c r="M421" s="1018"/>
      <c r="N421" s="1019"/>
      <c r="O421" s="25" t="s">
        <v>946</v>
      </c>
      <c r="P421" s="25" t="s">
        <v>944</v>
      </c>
    </row>
    <row r="422" spans="1:18" ht="32.25" thickBot="1" x14ac:dyDescent="0.3">
      <c r="A422" s="486">
        <v>3</v>
      </c>
      <c r="B422" s="1461"/>
      <c r="C422" s="1365" t="s">
        <v>187</v>
      </c>
      <c r="D422" s="1366" t="s">
        <v>224</v>
      </c>
      <c r="E422" s="1366">
        <v>10</v>
      </c>
      <c r="F422" s="1367">
        <v>50</v>
      </c>
      <c r="G422" s="1368">
        <v>50</v>
      </c>
      <c r="H422" s="1369" t="s">
        <v>80</v>
      </c>
      <c r="I422" s="599"/>
      <c r="J422" s="1370" t="s">
        <v>348</v>
      </c>
      <c r="K422" s="1138"/>
      <c r="L422" s="118"/>
      <c r="M422" s="120"/>
      <c r="N422" s="974"/>
      <c r="O422" s="25" t="s">
        <v>946</v>
      </c>
      <c r="P422" s="25" t="s">
        <v>944</v>
      </c>
    </row>
    <row r="423" spans="1:18" s="25" customFormat="1" x14ac:dyDescent="0.25">
      <c r="A423" s="1121"/>
      <c r="B423" s="947" t="s">
        <v>123</v>
      </c>
      <c r="C423" s="433"/>
      <c r="D423" s="434" t="s">
        <v>223</v>
      </c>
      <c r="E423" s="435"/>
      <c r="F423" s="1357">
        <f>SUM(F412:F422)</f>
        <v>1813</v>
      </c>
      <c r="G423" s="436">
        <f>SUM(G412:G422)</f>
        <v>2090.9490000000001</v>
      </c>
      <c r="H423" s="1358"/>
      <c r="I423" s="1358"/>
      <c r="J423" s="432"/>
      <c r="K423" s="462"/>
      <c r="L423" s="623"/>
      <c r="M423" s="444"/>
      <c r="N423" s="1117"/>
      <c r="O423" s="25" t="s">
        <v>946</v>
      </c>
      <c r="P423" s="25" t="s">
        <v>944</v>
      </c>
    </row>
    <row r="424" spans="1:18" s="25" customFormat="1" x14ac:dyDescent="0.25">
      <c r="A424" s="923"/>
      <c r="B424" s="942" t="s">
        <v>60</v>
      </c>
      <c r="C424" s="438"/>
      <c r="D424" s="439"/>
      <c r="E424" s="440"/>
      <c r="F424" s="441"/>
      <c r="G424" s="442">
        <f>G423-G426</f>
        <v>740.94900000000007</v>
      </c>
      <c r="H424" s="443"/>
      <c r="I424" s="443"/>
      <c r="J424" s="437"/>
      <c r="K424" s="462"/>
      <c r="L424" s="623"/>
      <c r="M424" s="444"/>
      <c r="N424" s="1117"/>
      <c r="O424" s="25" t="s">
        <v>946</v>
      </c>
      <c r="P424" s="25" t="s">
        <v>944</v>
      </c>
    </row>
    <row r="425" spans="1:18" s="25" customFormat="1" x14ac:dyDescent="0.25">
      <c r="A425" s="923"/>
      <c r="B425" s="942" t="s">
        <v>190</v>
      </c>
      <c r="C425" s="438"/>
      <c r="D425" s="439"/>
      <c r="E425" s="440"/>
      <c r="F425" s="441"/>
      <c r="G425" s="445"/>
      <c r="H425" s="443"/>
      <c r="I425" s="443"/>
      <c r="J425" s="437"/>
      <c r="K425" s="462"/>
      <c r="L425" s="623"/>
      <c r="M425" s="444"/>
      <c r="N425" s="1117"/>
      <c r="O425" s="25" t="s">
        <v>946</v>
      </c>
      <c r="P425" s="25" t="s">
        <v>944</v>
      </c>
    </row>
    <row r="426" spans="1:18" s="25" customFormat="1" ht="16.5" thickBot="1" x14ac:dyDescent="0.3">
      <c r="A426" s="1101"/>
      <c r="B426" s="943" t="s">
        <v>106</v>
      </c>
      <c r="C426" s="446"/>
      <c r="D426" s="447"/>
      <c r="E426" s="631"/>
      <c r="F426" s="1371"/>
      <c r="G426" s="1372">
        <f>G413</f>
        <v>1350</v>
      </c>
      <c r="H426" s="624"/>
      <c r="I426" s="624"/>
      <c r="J426" s="510"/>
      <c r="K426" s="624"/>
      <c r="L426" s="624"/>
      <c r="M426" s="624"/>
      <c r="N426" s="1080"/>
      <c r="O426" s="25" t="s">
        <v>946</v>
      </c>
      <c r="P426" s="25" t="s">
        <v>944</v>
      </c>
    </row>
    <row r="427" spans="1:18" s="25" customFormat="1" ht="16.5" thickBot="1" x14ac:dyDescent="0.3">
      <c r="A427" s="1430" t="s">
        <v>126</v>
      </c>
      <c r="B427" s="1431"/>
      <c r="C427" s="1431"/>
      <c r="D427" s="1431"/>
      <c r="E427" s="1431"/>
      <c r="F427" s="1431"/>
      <c r="G427" s="1431"/>
      <c r="H427" s="1431"/>
      <c r="I427" s="1431"/>
      <c r="J427" s="1431"/>
      <c r="K427" s="1431"/>
      <c r="L427" s="1431"/>
      <c r="M427" s="1431"/>
      <c r="N427" s="1432"/>
      <c r="O427" s="25" t="s">
        <v>946</v>
      </c>
      <c r="P427" s="25" t="s">
        <v>948</v>
      </c>
    </row>
    <row r="428" spans="1:18" s="25" customFormat="1" x14ac:dyDescent="0.25">
      <c r="A428" s="911">
        <v>1</v>
      </c>
      <c r="B428" s="1504" t="s">
        <v>92</v>
      </c>
      <c r="C428" s="1172" t="s">
        <v>98</v>
      </c>
      <c r="D428" s="699" t="s">
        <v>157</v>
      </c>
      <c r="E428" s="699">
        <v>3000</v>
      </c>
      <c r="F428" s="1373">
        <v>5</v>
      </c>
      <c r="G428" s="1374">
        <v>5</v>
      </c>
      <c r="H428" s="1375" t="s">
        <v>3</v>
      </c>
      <c r="I428" s="1376" t="s">
        <v>596</v>
      </c>
      <c r="J428" s="1377" t="s">
        <v>113</v>
      </c>
      <c r="K428" s="1378"/>
      <c r="L428" s="1378"/>
      <c r="M428" s="1378"/>
      <c r="N428" s="1379"/>
      <c r="O428" s="768" t="s">
        <v>946</v>
      </c>
      <c r="P428" s="1069" t="s">
        <v>948</v>
      </c>
      <c r="Q428" s="1"/>
    </row>
    <row r="429" spans="1:18" s="25" customFormat="1" x14ac:dyDescent="0.25">
      <c r="A429" s="913">
        <v>2</v>
      </c>
      <c r="B429" s="1456"/>
      <c r="C429" s="2" t="s">
        <v>237</v>
      </c>
      <c r="D429" s="1211" t="s">
        <v>224</v>
      </c>
      <c r="E429" s="1211">
        <v>2</v>
      </c>
      <c r="F429" s="16"/>
      <c r="G429" s="21">
        <f>15*2</f>
        <v>30</v>
      </c>
      <c r="H429" s="1210" t="s">
        <v>3</v>
      </c>
      <c r="I429" s="1209"/>
      <c r="J429" s="1061" t="s">
        <v>258</v>
      </c>
      <c r="K429" s="1"/>
      <c r="L429" s="1"/>
      <c r="M429" s="23" t="s">
        <v>825</v>
      </c>
      <c r="N429" s="1118"/>
      <c r="O429" s="768" t="s">
        <v>946</v>
      </c>
      <c r="P429" s="1069" t="s">
        <v>948</v>
      </c>
      <c r="Q429" s="1"/>
      <c r="R429" s="1020"/>
    </row>
    <row r="430" spans="1:18" s="103" customFormat="1" ht="31.5" x14ac:dyDescent="0.25">
      <c r="A430" s="306">
        <v>3</v>
      </c>
      <c r="B430" s="1456"/>
      <c r="C430" s="2" t="s">
        <v>778</v>
      </c>
      <c r="D430" s="1211" t="s">
        <v>121</v>
      </c>
      <c r="E430" s="1211">
        <v>457</v>
      </c>
      <c r="F430" s="20"/>
      <c r="G430" s="696">
        <v>20</v>
      </c>
      <c r="H430" s="1211" t="s">
        <v>3</v>
      </c>
      <c r="I430" s="1211"/>
      <c r="J430" s="1162" t="s">
        <v>116</v>
      </c>
      <c r="K430" s="6"/>
      <c r="L430" s="6"/>
      <c r="M430" s="23" t="s">
        <v>777</v>
      </c>
      <c r="N430" s="1076"/>
      <c r="O430" s="768" t="s">
        <v>946</v>
      </c>
      <c r="P430" s="2" t="s">
        <v>948</v>
      </c>
      <c r="Q430" s="6"/>
      <c r="R430" s="23"/>
    </row>
    <row r="431" spans="1:18" s="103" customFormat="1" ht="22.5" customHeight="1" x14ac:dyDescent="0.25">
      <c r="A431" s="306">
        <v>4</v>
      </c>
      <c r="B431" s="1456"/>
      <c r="C431" s="147" t="s">
        <v>593</v>
      </c>
      <c r="D431" s="1230" t="s">
        <v>86</v>
      </c>
      <c r="E431" s="1230">
        <v>1</v>
      </c>
      <c r="F431" s="215"/>
      <c r="G431" s="1137">
        <v>74.870999999999995</v>
      </c>
      <c r="H431" s="1230" t="s">
        <v>411</v>
      </c>
      <c r="I431" s="1230" t="s">
        <v>596</v>
      </c>
      <c r="J431" s="1230" t="s">
        <v>258</v>
      </c>
      <c r="K431" s="147"/>
      <c r="L431" s="1242"/>
      <c r="M431" s="247" t="s">
        <v>756</v>
      </c>
      <c r="N431" s="957" t="s">
        <v>1070</v>
      </c>
      <c r="O431" s="26" t="s">
        <v>946</v>
      </c>
      <c r="P431" s="26" t="s">
        <v>948</v>
      </c>
    </row>
    <row r="432" spans="1:18" s="103" customFormat="1" ht="31.5" x14ac:dyDescent="0.25">
      <c r="A432" s="306">
        <v>5</v>
      </c>
      <c r="B432" s="1456"/>
      <c r="C432" s="147" t="s">
        <v>594</v>
      </c>
      <c r="D432" s="1230" t="s">
        <v>121</v>
      </c>
      <c r="E432" s="1230">
        <v>65</v>
      </c>
      <c r="F432" s="215"/>
      <c r="G432" s="216">
        <v>10</v>
      </c>
      <c r="H432" s="1230" t="s">
        <v>80</v>
      </c>
      <c r="I432" s="1230" t="s">
        <v>597</v>
      </c>
      <c r="J432" s="1230" t="s">
        <v>497</v>
      </c>
      <c r="K432" s="147"/>
      <c r="L432" s="1242"/>
      <c r="M432" s="247" t="s">
        <v>783</v>
      </c>
      <c r="N432" s="957"/>
      <c r="O432" s="26" t="s">
        <v>946</v>
      </c>
      <c r="P432" s="26" t="s">
        <v>948</v>
      </c>
    </row>
    <row r="433" spans="1:18" s="103" customFormat="1" ht="31.5" x14ac:dyDescent="0.25">
      <c r="A433" s="306">
        <v>6</v>
      </c>
      <c r="B433" s="1456"/>
      <c r="C433" s="147" t="s">
        <v>786</v>
      </c>
      <c r="D433" s="1230" t="s">
        <v>86</v>
      </c>
      <c r="E433" s="1230">
        <v>5</v>
      </c>
      <c r="F433" s="215"/>
      <c r="G433" s="1137">
        <v>12.757</v>
      </c>
      <c r="H433" s="1230" t="s">
        <v>80</v>
      </c>
      <c r="I433" s="1230" t="s">
        <v>787</v>
      </c>
      <c r="J433" s="1230" t="s">
        <v>2</v>
      </c>
      <c r="K433" s="147"/>
      <c r="L433" s="1242"/>
      <c r="M433" s="247" t="s">
        <v>788</v>
      </c>
      <c r="N433" s="957" t="s">
        <v>1153</v>
      </c>
      <c r="O433" s="26" t="s">
        <v>946</v>
      </c>
      <c r="P433" s="26" t="s">
        <v>948</v>
      </c>
    </row>
    <row r="434" spans="1:18" s="103" customFormat="1" ht="31.5" x14ac:dyDescent="0.25">
      <c r="A434" s="306">
        <v>7</v>
      </c>
      <c r="B434" s="1456"/>
      <c r="C434" s="147" t="s">
        <v>796</v>
      </c>
      <c r="D434" s="1230" t="s">
        <v>224</v>
      </c>
      <c r="E434" s="1230">
        <v>4</v>
      </c>
      <c r="F434" s="814"/>
      <c r="G434" s="1137">
        <v>24.951000000000001</v>
      </c>
      <c r="H434" s="1230" t="s">
        <v>80</v>
      </c>
      <c r="I434" s="1230" t="s">
        <v>596</v>
      </c>
      <c r="J434" s="1163" t="s">
        <v>2</v>
      </c>
      <c r="K434" s="147"/>
      <c r="L434" s="1242"/>
      <c r="M434" s="247" t="s">
        <v>794</v>
      </c>
      <c r="N434" s="957" t="s">
        <v>1076</v>
      </c>
      <c r="O434" s="26" t="s">
        <v>946</v>
      </c>
      <c r="P434" s="26" t="s">
        <v>948</v>
      </c>
    </row>
    <row r="435" spans="1:18" s="103" customFormat="1" ht="16.5" thickBot="1" x14ac:dyDescent="0.3">
      <c r="A435" s="1070">
        <v>8</v>
      </c>
      <c r="B435" s="1457"/>
      <c r="C435" s="160" t="s">
        <v>595</v>
      </c>
      <c r="D435" s="736" t="s">
        <v>86</v>
      </c>
      <c r="E435" s="736">
        <v>2</v>
      </c>
      <c r="F435" s="167"/>
      <c r="G435" s="1255">
        <v>2</v>
      </c>
      <c r="H435" s="736" t="s">
        <v>598</v>
      </c>
      <c r="I435" s="736" t="s">
        <v>596</v>
      </c>
      <c r="J435" s="736" t="s">
        <v>599</v>
      </c>
      <c r="K435" s="160"/>
      <c r="L435" s="119"/>
      <c r="M435" s="733" t="s">
        <v>825</v>
      </c>
      <c r="N435" s="1249"/>
      <c r="O435" s="26" t="s">
        <v>946</v>
      </c>
      <c r="P435" s="26" t="s">
        <v>948</v>
      </c>
    </row>
    <row r="436" spans="1:18" s="103" customFormat="1" ht="48" thickBot="1" x14ac:dyDescent="0.3">
      <c r="A436" s="918">
        <v>1</v>
      </c>
      <c r="B436" s="1241" t="s">
        <v>215</v>
      </c>
      <c r="C436" s="810" t="s">
        <v>238</v>
      </c>
      <c r="D436" s="766" t="s">
        <v>224</v>
      </c>
      <c r="E436" s="766">
        <v>2</v>
      </c>
      <c r="F436" s="767"/>
      <c r="G436" s="815">
        <f>14*2</f>
        <v>28</v>
      </c>
      <c r="H436" s="769" t="s">
        <v>80</v>
      </c>
      <c r="I436" s="766"/>
      <c r="J436" s="769" t="s">
        <v>258</v>
      </c>
      <c r="K436" s="1164"/>
      <c r="L436" s="1164"/>
      <c r="M436" s="845" t="s">
        <v>825</v>
      </c>
      <c r="N436" s="1165"/>
      <c r="O436" s="770" t="s">
        <v>946</v>
      </c>
      <c r="P436" s="2" t="s">
        <v>948</v>
      </c>
      <c r="Q436" s="6"/>
      <c r="R436" s="23" t="s">
        <v>825</v>
      </c>
    </row>
    <row r="437" spans="1:18" s="103" customFormat="1" ht="63.75" thickBot="1" x14ac:dyDescent="0.3">
      <c r="A437" s="1166">
        <v>1</v>
      </c>
      <c r="B437" s="1219" t="s">
        <v>94</v>
      </c>
      <c r="C437" s="991" t="s">
        <v>239</v>
      </c>
      <c r="D437" s="992" t="s">
        <v>121</v>
      </c>
      <c r="E437" s="992">
        <v>778</v>
      </c>
      <c r="F437" s="993"/>
      <c r="G437" s="994">
        <v>10</v>
      </c>
      <c r="H437" s="995" t="s">
        <v>80</v>
      </c>
      <c r="I437" s="992" t="s">
        <v>597</v>
      </c>
      <c r="J437" s="995" t="s">
        <v>116</v>
      </c>
      <c r="K437" s="996"/>
      <c r="L437" s="996"/>
      <c r="M437" s="996" t="s">
        <v>825</v>
      </c>
      <c r="N437" s="1167"/>
      <c r="O437" s="770" t="s">
        <v>946</v>
      </c>
      <c r="P437" s="2" t="s">
        <v>948</v>
      </c>
    </row>
    <row r="438" spans="1:18" s="103" customFormat="1" x14ac:dyDescent="0.25">
      <c r="A438" s="304">
        <v>1</v>
      </c>
      <c r="B438" s="1460" t="s">
        <v>93</v>
      </c>
      <c r="C438" s="159" t="s">
        <v>600</v>
      </c>
      <c r="D438" s="1229" t="s">
        <v>157</v>
      </c>
      <c r="E438" s="1229">
        <v>400</v>
      </c>
      <c r="F438" s="212">
        <v>3</v>
      </c>
      <c r="G438" s="213">
        <v>3</v>
      </c>
      <c r="H438" s="1229" t="s">
        <v>80</v>
      </c>
      <c r="I438" s="1229" t="s">
        <v>596</v>
      </c>
      <c r="J438" s="1229" t="s">
        <v>112</v>
      </c>
      <c r="K438" s="159"/>
      <c r="L438" s="811"/>
      <c r="M438" s="805" t="s">
        <v>825</v>
      </c>
      <c r="N438" s="961"/>
      <c r="O438" s="26" t="s">
        <v>946</v>
      </c>
      <c r="P438" s="26" t="s">
        <v>948</v>
      </c>
    </row>
    <row r="439" spans="1:18" s="103" customFormat="1" ht="31.5" x14ac:dyDescent="0.25">
      <c r="A439" s="306">
        <v>2</v>
      </c>
      <c r="B439" s="1456"/>
      <c r="C439" s="147" t="s">
        <v>594</v>
      </c>
      <c r="D439" s="1230" t="s">
        <v>121</v>
      </c>
      <c r="E439" s="1230">
        <v>6</v>
      </c>
      <c r="F439" s="215"/>
      <c r="G439" s="216">
        <v>10</v>
      </c>
      <c r="H439" s="1230" t="s">
        <v>80</v>
      </c>
      <c r="I439" s="1230" t="s">
        <v>597</v>
      </c>
      <c r="J439" s="1230" t="s">
        <v>134</v>
      </c>
      <c r="K439" s="147"/>
      <c r="L439" s="742"/>
      <c r="M439" s="247" t="s">
        <v>776</v>
      </c>
      <c r="N439" s="957"/>
      <c r="O439" s="26" t="s">
        <v>946</v>
      </c>
      <c r="P439" s="26" t="s">
        <v>948</v>
      </c>
    </row>
    <row r="440" spans="1:18" s="103" customFormat="1" x14ac:dyDescent="0.25">
      <c r="A440" s="306">
        <v>3</v>
      </c>
      <c r="B440" s="1456"/>
      <c r="C440" s="147" t="s">
        <v>595</v>
      </c>
      <c r="D440" s="1230" t="s">
        <v>86</v>
      </c>
      <c r="E440" s="1230">
        <v>1</v>
      </c>
      <c r="F440" s="215"/>
      <c r="G440" s="216">
        <v>3</v>
      </c>
      <c r="H440" s="1230" t="s">
        <v>598</v>
      </c>
      <c r="I440" s="1230" t="s">
        <v>596</v>
      </c>
      <c r="J440" s="1230" t="s">
        <v>599</v>
      </c>
      <c r="K440" s="147"/>
      <c r="L440" s="742"/>
      <c r="M440" s="247" t="s">
        <v>825</v>
      </c>
      <c r="N440" s="957"/>
      <c r="O440" s="26" t="s">
        <v>946</v>
      </c>
      <c r="P440" s="26" t="s">
        <v>948</v>
      </c>
    </row>
    <row r="441" spans="1:18" s="103" customFormat="1" ht="31.5" x14ac:dyDescent="0.25">
      <c r="A441" s="306">
        <v>3</v>
      </c>
      <c r="B441" s="1456"/>
      <c r="C441" s="2" t="s">
        <v>601</v>
      </c>
      <c r="D441" s="1212" t="s">
        <v>121</v>
      </c>
      <c r="E441" s="1212" t="s">
        <v>240</v>
      </c>
      <c r="F441" s="19"/>
      <c r="G441" s="1134">
        <v>9.1210000000000004</v>
      </c>
      <c r="H441" s="1211" t="s">
        <v>3</v>
      </c>
      <c r="I441" s="1212"/>
      <c r="J441" s="1212" t="s">
        <v>116</v>
      </c>
      <c r="K441" s="5"/>
      <c r="L441" s="5"/>
      <c r="M441" s="23" t="s">
        <v>779</v>
      </c>
      <c r="N441" s="1119" t="s">
        <v>1162</v>
      </c>
      <c r="O441" s="770" t="s">
        <v>946</v>
      </c>
      <c r="P441" s="2" t="s">
        <v>948</v>
      </c>
      <c r="Q441" s="6"/>
      <c r="R441" s="23"/>
    </row>
    <row r="442" spans="1:18" s="103" customFormat="1" ht="31.5" x14ac:dyDescent="0.25">
      <c r="A442" s="306">
        <v>4</v>
      </c>
      <c r="B442" s="1456"/>
      <c r="C442" s="147" t="s">
        <v>789</v>
      </c>
      <c r="D442" s="1230" t="s">
        <v>86</v>
      </c>
      <c r="E442" s="1230">
        <v>6</v>
      </c>
      <c r="F442" s="215"/>
      <c r="G442" s="1137">
        <v>24.488</v>
      </c>
      <c r="H442" s="1230" t="s">
        <v>80</v>
      </c>
      <c r="I442" s="1230" t="s">
        <v>787</v>
      </c>
      <c r="J442" s="1230" t="s">
        <v>2</v>
      </c>
      <c r="K442" s="147"/>
      <c r="L442" s="742"/>
      <c r="M442" s="247" t="s">
        <v>790</v>
      </c>
      <c r="N442" s="957" t="s">
        <v>1107</v>
      </c>
      <c r="O442" s="26" t="s">
        <v>946</v>
      </c>
      <c r="P442" s="26" t="s">
        <v>948</v>
      </c>
    </row>
    <row r="443" spans="1:18" s="103" customFormat="1" ht="31.5" x14ac:dyDescent="0.25">
      <c r="A443" s="306">
        <v>5</v>
      </c>
      <c r="B443" s="1457"/>
      <c r="C443" s="2" t="s">
        <v>237</v>
      </c>
      <c r="D443" s="1212" t="s">
        <v>224</v>
      </c>
      <c r="E443" s="1212">
        <v>1</v>
      </c>
      <c r="F443" s="19"/>
      <c r="G443" s="21">
        <v>15</v>
      </c>
      <c r="H443" s="1211" t="s">
        <v>80</v>
      </c>
      <c r="I443" s="1212"/>
      <c r="J443" s="1212" t="s">
        <v>258</v>
      </c>
      <c r="K443" s="5"/>
      <c r="L443" s="5"/>
      <c r="M443" s="23" t="s">
        <v>825</v>
      </c>
      <c r="N443" s="1119"/>
      <c r="O443" s="770" t="s">
        <v>946</v>
      </c>
      <c r="P443" s="2" t="s">
        <v>948</v>
      </c>
      <c r="Q443" s="6"/>
      <c r="R443" s="23" t="s">
        <v>825</v>
      </c>
    </row>
    <row r="444" spans="1:18" s="103" customFormat="1" ht="32.25" thickBot="1" x14ac:dyDescent="0.3">
      <c r="A444" s="1070">
        <v>6</v>
      </c>
      <c r="B444" s="1457"/>
      <c r="C444" s="160" t="s">
        <v>795</v>
      </c>
      <c r="D444" s="736" t="s">
        <v>224</v>
      </c>
      <c r="E444" s="736">
        <v>4</v>
      </c>
      <c r="F444" s="1168"/>
      <c r="G444" s="1264">
        <v>24.951000000000001</v>
      </c>
      <c r="H444" s="736" t="s">
        <v>80</v>
      </c>
      <c r="I444" s="736" t="s">
        <v>596</v>
      </c>
      <c r="J444" s="1169" t="s">
        <v>2</v>
      </c>
      <c r="K444" s="160"/>
      <c r="L444" s="1071"/>
      <c r="M444" s="247" t="s">
        <v>1066</v>
      </c>
      <c r="N444" s="957" t="s">
        <v>1075</v>
      </c>
      <c r="O444" s="26" t="s">
        <v>946</v>
      </c>
      <c r="P444" s="26" t="s">
        <v>948</v>
      </c>
    </row>
    <row r="445" spans="1:18" s="103" customFormat="1" ht="16.5" thickBot="1" x14ac:dyDescent="0.3">
      <c r="A445" s="304">
        <v>1</v>
      </c>
      <c r="B445" s="1460" t="s">
        <v>95</v>
      </c>
      <c r="C445" s="159" t="s">
        <v>154</v>
      </c>
      <c r="D445" s="1281" t="s">
        <v>157</v>
      </c>
      <c r="E445" s="1281">
        <v>500</v>
      </c>
      <c r="F445" s="825">
        <v>3</v>
      </c>
      <c r="G445" s="213">
        <v>3</v>
      </c>
      <c r="H445" s="1281" t="s">
        <v>80</v>
      </c>
      <c r="I445" s="1281" t="s">
        <v>596</v>
      </c>
      <c r="J445" s="1382" t="s">
        <v>111</v>
      </c>
      <c r="K445" s="1031"/>
      <c r="L445" s="813"/>
      <c r="M445" s="839" t="s">
        <v>825</v>
      </c>
      <c r="N445" s="1005"/>
      <c r="O445" s="26" t="s">
        <v>946</v>
      </c>
      <c r="P445" s="26" t="s">
        <v>948</v>
      </c>
    </row>
    <row r="446" spans="1:18" s="103" customFormat="1" ht="24.75" customHeight="1" thickBot="1" x14ac:dyDescent="0.3">
      <c r="A446" s="306">
        <v>2</v>
      </c>
      <c r="B446" s="1456"/>
      <c r="C446" s="2" t="s">
        <v>602</v>
      </c>
      <c r="D446" s="1212" t="s">
        <v>121</v>
      </c>
      <c r="E446" s="1212" t="s">
        <v>241</v>
      </c>
      <c r="F446" s="19"/>
      <c r="G446" s="1134">
        <v>7.6509999999999998</v>
      </c>
      <c r="H446" s="1211" t="s">
        <v>3</v>
      </c>
      <c r="I446" s="1212"/>
      <c r="J446" s="1383" t="s">
        <v>116</v>
      </c>
      <c r="K446" s="1381"/>
      <c r="L446" s="1164"/>
      <c r="M446" s="845" t="s">
        <v>781</v>
      </c>
      <c r="N446" s="957" t="s">
        <v>1081</v>
      </c>
      <c r="O446" s="770" t="s">
        <v>946</v>
      </c>
      <c r="P446" s="2" t="s">
        <v>948</v>
      </c>
      <c r="Q446" s="6"/>
      <c r="R446" s="23" t="s">
        <v>781</v>
      </c>
    </row>
    <row r="447" spans="1:18" s="103" customFormat="1" ht="15.75" customHeight="1" x14ac:dyDescent="0.25">
      <c r="A447" s="306">
        <v>3</v>
      </c>
      <c r="B447" s="1456"/>
      <c r="C447" s="147" t="s">
        <v>604</v>
      </c>
      <c r="D447" s="1282" t="s">
        <v>86</v>
      </c>
      <c r="E447" s="1282">
        <v>1</v>
      </c>
      <c r="F447" s="215"/>
      <c r="G447" s="1137">
        <v>52.067999999999998</v>
      </c>
      <c r="H447" s="1282" t="s">
        <v>80</v>
      </c>
      <c r="I447" s="1282" t="s">
        <v>596</v>
      </c>
      <c r="J447" s="1384" t="s">
        <v>605</v>
      </c>
      <c r="K447" s="105"/>
      <c r="L447" s="1242"/>
      <c r="M447" s="247" t="s">
        <v>839</v>
      </c>
      <c r="N447" s="957" t="s">
        <v>1080</v>
      </c>
      <c r="O447" s="26" t="s">
        <v>946</v>
      </c>
      <c r="P447" s="26" t="s">
        <v>948</v>
      </c>
    </row>
    <row r="448" spans="1:18" s="103" customFormat="1" ht="31.5" x14ac:dyDescent="0.25">
      <c r="A448" s="306">
        <v>4</v>
      </c>
      <c r="B448" s="1456"/>
      <c r="C448" s="147" t="s">
        <v>791</v>
      </c>
      <c r="D448" s="1282" t="s">
        <v>86</v>
      </c>
      <c r="E448" s="1282">
        <v>4</v>
      </c>
      <c r="F448" s="215"/>
      <c r="G448" s="1137">
        <v>14.795</v>
      </c>
      <c r="H448" s="1282" t="s">
        <v>80</v>
      </c>
      <c r="I448" s="1282" t="s">
        <v>787</v>
      </c>
      <c r="J448" s="1299" t="s">
        <v>2</v>
      </c>
      <c r="K448" s="105"/>
      <c r="L448" s="1242"/>
      <c r="M448" s="247" t="s">
        <v>792</v>
      </c>
      <c r="N448" s="957" t="s">
        <v>1106</v>
      </c>
      <c r="O448" s="26" t="s">
        <v>946</v>
      </c>
      <c r="P448" s="26" t="s">
        <v>948</v>
      </c>
    </row>
    <row r="449" spans="1:18" s="103" customFormat="1" ht="31.5" x14ac:dyDescent="0.25">
      <c r="A449" s="306">
        <v>5</v>
      </c>
      <c r="B449" s="1456"/>
      <c r="C449" s="147" t="s">
        <v>797</v>
      </c>
      <c r="D449" s="1282" t="s">
        <v>224</v>
      </c>
      <c r="E449" s="1282">
        <v>4</v>
      </c>
      <c r="F449" s="814"/>
      <c r="G449" s="1137">
        <v>24.951000000000001</v>
      </c>
      <c r="H449" s="1282" t="s">
        <v>80</v>
      </c>
      <c r="I449" s="1282" t="s">
        <v>787</v>
      </c>
      <c r="J449" s="1384" t="s">
        <v>2</v>
      </c>
      <c r="K449" s="105"/>
      <c r="L449" s="1242"/>
      <c r="M449" s="247" t="s">
        <v>1067</v>
      </c>
      <c r="N449" s="957" t="s">
        <v>1074</v>
      </c>
      <c r="O449" s="26" t="s">
        <v>946</v>
      </c>
      <c r="P449" s="26" t="s">
        <v>948</v>
      </c>
    </row>
    <row r="450" spans="1:18" s="103" customFormat="1" ht="31.5" x14ac:dyDescent="0.25">
      <c r="A450" s="306"/>
      <c r="B450" s="1456"/>
      <c r="C450" s="2" t="s">
        <v>603</v>
      </c>
      <c r="D450" s="1212" t="s">
        <v>224</v>
      </c>
      <c r="E450" s="1212">
        <v>1</v>
      </c>
      <c r="F450" s="19"/>
      <c r="G450" s="21">
        <v>45</v>
      </c>
      <c r="H450" s="1211" t="s">
        <v>80</v>
      </c>
      <c r="I450" s="1212" t="s">
        <v>596</v>
      </c>
      <c r="J450" s="1383" t="s">
        <v>111</v>
      </c>
      <c r="K450" s="770"/>
      <c r="L450" s="5"/>
      <c r="M450" s="23" t="s">
        <v>825</v>
      </c>
      <c r="N450" s="1119"/>
      <c r="O450" s="770" t="s">
        <v>946</v>
      </c>
      <c r="P450" s="2" t="s">
        <v>948</v>
      </c>
      <c r="Q450" s="6"/>
      <c r="R450" s="23" t="s">
        <v>825</v>
      </c>
    </row>
    <row r="451" spans="1:18" s="103" customFormat="1" ht="21.75" customHeight="1" x14ac:dyDescent="0.25">
      <c r="A451" s="306">
        <v>6</v>
      </c>
      <c r="B451" s="1456"/>
      <c r="C451" s="2" t="s">
        <v>237</v>
      </c>
      <c r="D451" s="1212" t="s">
        <v>224</v>
      </c>
      <c r="E451" s="1212">
        <v>2</v>
      </c>
      <c r="F451" s="19"/>
      <c r="G451" s="21">
        <v>15</v>
      </c>
      <c r="H451" s="1211" t="s">
        <v>80</v>
      </c>
      <c r="I451" s="1212"/>
      <c r="J451" s="1383" t="s">
        <v>258</v>
      </c>
      <c r="K451" s="770"/>
      <c r="L451" s="5"/>
      <c r="M451" s="23" t="s">
        <v>825</v>
      </c>
      <c r="N451" s="1119"/>
      <c r="O451" s="770" t="s">
        <v>946</v>
      </c>
      <c r="P451" s="2" t="s">
        <v>948</v>
      </c>
      <c r="Q451" s="6"/>
      <c r="R451" s="23" t="s">
        <v>825</v>
      </c>
    </row>
    <row r="452" spans="1:18" s="103" customFormat="1" ht="32.25" thickBot="1" x14ac:dyDescent="0.3">
      <c r="A452" s="309">
        <v>7</v>
      </c>
      <c r="B452" s="1461"/>
      <c r="C452" s="148" t="s">
        <v>768</v>
      </c>
      <c r="D452" s="599" t="s">
        <v>223</v>
      </c>
      <c r="E452" s="599">
        <v>25</v>
      </c>
      <c r="F452" s="166"/>
      <c r="G452" s="1148">
        <v>33.396999999999998</v>
      </c>
      <c r="H452" s="599" t="s">
        <v>80</v>
      </c>
      <c r="I452" s="599"/>
      <c r="J452" s="1385" t="s">
        <v>111</v>
      </c>
      <c r="K452" s="1138"/>
      <c r="L452" s="1071"/>
      <c r="M452" s="1242" t="s">
        <v>769</v>
      </c>
      <c r="N452" s="1249" t="s">
        <v>832</v>
      </c>
      <c r="O452" s="26" t="s">
        <v>946</v>
      </c>
      <c r="P452" s="26" t="s">
        <v>948</v>
      </c>
    </row>
    <row r="453" spans="1:18" s="103" customFormat="1" ht="48" thickBot="1" x14ac:dyDescent="0.3">
      <c r="A453" s="1166">
        <v>1</v>
      </c>
      <c r="B453" s="1275" t="s">
        <v>96</v>
      </c>
      <c r="C453" s="991" t="s">
        <v>602</v>
      </c>
      <c r="D453" s="992" t="s">
        <v>121</v>
      </c>
      <c r="E453" s="992">
        <v>405</v>
      </c>
      <c r="F453" s="993"/>
      <c r="G453" s="994">
        <v>9.5180000000000007</v>
      </c>
      <c r="H453" s="995" t="s">
        <v>80</v>
      </c>
      <c r="I453" s="992"/>
      <c r="J453" s="1380" t="s">
        <v>116</v>
      </c>
      <c r="K453" s="205"/>
      <c r="L453" s="754"/>
      <c r="M453" s="820" t="s">
        <v>782</v>
      </c>
      <c r="N453" s="975"/>
      <c r="O453" s="26" t="s">
        <v>946</v>
      </c>
      <c r="P453" s="2" t="s">
        <v>948</v>
      </c>
    </row>
    <row r="454" spans="1:18" s="103" customFormat="1" ht="31.5" x14ac:dyDescent="0.25">
      <c r="A454" s="1003">
        <v>1</v>
      </c>
      <c r="B454" s="1418" t="s">
        <v>97</v>
      </c>
      <c r="C454" s="1283" t="s">
        <v>793</v>
      </c>
      <c r="D454" s="1234" t="s">
        <v>224</v>
      </c>
      <c r="E454" s="1234">
        <v>3</v>
      </c>
      <c r="F454" s="812"/>
      <c r="G454" s="1387">
        <v>19.181000000000001</v>
      </c>
      <c r="H454" s="1281" t="s">
        <v>80</v>
      </c>
      <c r="I454" s="1234" t="s">
        <v>596</v>
      </c>
      <c r="J454" s="1388" t="s">
        <v>2</v>
      </c>
      <c r="K454" s="1138"/>
      <c r="L454" s="742"/>
      <c r="M454" s="247" t="s">
        <v>1077</v>
      </c>
      <c r="N454" s="1249" t="s">
        <v>1078</v>
      </c>
      <c r="O454" s="26" t="s">
        <v>946</v>
      </c>
      <c r="P454" s="26" t="s">
        <v>948</v>
      </c>
    </row>
    <row r="455" spans="1:18" s="103" customFormat="1" x14ac:dyDescent="0.25">
      <c r="A455" s="1070">
        <v>2</v>
      </c>
      <c r="B455" s="1417"/>
      <c r="C455" s="2" t="s">
        <v>238</v>
      </c>
      <c r="D455" s="1212" t="s">
        <v>224</v>
      </c>
      <c r="E455" s="1212">
        <v>2</v>
      </c>
      <c r="F455" s="19"/>
      <c r="G455" s="21">
        <f>14*2</f>
        <v>28</v>
      </c>
      <c r="H455" s="1211" t="s">
        <v>80</v>
      </c>
      <c r="I455" s="1212"/>
      <c r="J455" s="1383" t="s">
        <v>258</v>
      </c>
      <c r="K455" s="770"/>
      <c r="L455" s="5"/>
      <c r="M455" s="23" t="s">
        <v>825</v>
      </c>
      <c r="N455" s="1119"/>
      <c r="O455" s="770" t="s">
        <v>946</v>
      </c>
      <c r="P455" s="2" t="s">
        <v>948</v>
      </c>
      <c r="Q455" s="6"/>
      <c r="R455" s="23"/>
    </row>
    <row r="456" spans="1:18" s="103" customFormat="1" ht="32.25" thickBot="1" x14ac:dyDescent="0.3">
      <c r="A456" s="309">
        <v>3</v>
      </c>
      <c r="B456" s="1419"/>
      <c r="C456" s="1389" t="s">
        <v>602</v>
      </c>
      <c r="D456" s="1390" t="s">
        <v>121</v>
      </c>
      <c r="E456" s="1390" t="s">
        <v>161</v>
      </c>
      <c r="F456" s="1391"/>
      <c r="G456" s="1136">
        <v>7.47</v>
      </c>
      <c r="H456" s="671" t="s">
        <v>80</v>
      </c>
      <c r="I456" s="1390"/>
      <c r="J456" s="1392" t="s">
        <v>116</v>
      </c>
      <c r="K456" s="1138"/>
      <c r="L456" s="744"/>
      <c r="M456" s="1170" t="s">
        <v>780</v>
      </c>
      <c r="N456" s="1249" t="s">
        <v>1082</v>
      </c>
      <c r="O456" s="26" t="s">
        <v>946</v>
      </c>
      <c r="P456" s="2" t="s">
        <v>948</v>
      </c>
    </row>
    <row r="457" spans="1:18" s="103" customFormat="1" ht="32.25" thickBot="1" x14ac:dyDescent="0.3">
      <c r="A457" s="918">
        <v>1</v>
      </c>
      <c r="B457" s="1285" t="s">
        <v>606</v>
      </c>
      <c r="C457" s="205" t="s">
        <v>153</v>
      </c>
      <c r="D457" s="206" t="s">
        <v>223</v>
      </c>
      <c r="E457" s="206">
        <v>890</v>
      </c>
      <c r="F457" s="816"/>
      <c r="G457" s="427">
        <v>10</v>
      </c>
      <c r="H457" s="206" t="s">
        <v>80</v>
      </c>
      <c r="I457" s="206" t="s">
        <v>597</v>
      </c>
      <c r="J457" s="1386" t="s">
        <v>151</v>
      </c>
      <c r="K457" s="808"/>
      <c r="L457" s="755"/>
      <c r="M457" s="754" t="s">
        <v>825</v>
      </c>
      <c r="N457" s="975"/>
      <c r="O457" s="26" t="s">
        <v>946</v>
      </c>
      <c r="P457" s="26" t="s">
        <v>948</v>
      </c>
    </row>
    <row r="458" spans="1:18" s="103" customFormat="1" ht="47.25" x14ac:dyDescent="0.25">
      <c r="A458" s="1171">
        <v>1</v>
      </c>
      <c r="B458" s="1417" t="s">
        <v>1</v>
      </c>
      <c r="C458" s="1172" t="s">
        <v>607</v>
      </c>
      <c r="D458" s="1173" t="s">
        <v>223</v>
      </c>
      <c r="E458" s="1173">
        <v>200</v>
      </c>
      <c r="F458" s="1174">
        <v>40</v>
      </c>
      <c r="G458" s="1175">
        <v>268.26</v>
      </c>
      <c r="H458" s="699" t="s">
        <v>415</v>
      </c>
      <c r="I458" s="1173"/>
      <c r="J458" s="699" t="s">
        <v>111</v>
      </c>
      <c r="K458" s="1176"/>
      <c r="L458" s="1176"/>
      <c r="M458" s="799" t="s">
        <v>800</v>
      </c>
      <c r="N458" s="1177" t="s">
        <v>1161</v>
      </c>
      <c r="O458" s="770" t="s">
        <v>946</v>
      </c>
      <c r="P458" s="2" t="s">
        <v>948</v>
      </c>
      <c r="Q458" s="6"/>
      <c r="R458" s="23"/>
    </row>
    <row r="459" spans="1:18" s="103" customFormat="1" ht="31.5" x14ac:dyDescent="0.25">
      <c r="A459" s="306">
        <v>2</v>
      </c>
      <c r="B459" s="1417"/>
      <c r="C459" s="147" t="s">
        <v>608</v>
      </c>
      <c r="D459" s="1230" t="s">
        <v>223</v>
      </c>
      <c r="E459" s="1230">
        <v>2400</v>
      </c>
      <c r="F459" s="215">
        <v>5</v>
      </c>
      <c r="G459" s="216">
        <v>5</v>
      </c>
      <c r="H459" s="1230" t="s">
        <v>80</v>
      </c>
      <c r="I459" s="1230" t="s">
        <v>596</v>
      </c>
      <c r="J459" s="1230" t="s">
        <v>111</v>
      </c>
      <c r="K459" s="147"/>
      <c r="L459" s="742"/>
      <c r="M459" s="247" t="s">
        <v>825</v>
      </c>
      <c r="N459" s="957"/>
      <c r="O459" s="26" t="s">
        <v>946</v>
      </c>
      <c r="P459" s="26" t="s">
        <v>948</v>
      </c>
    </row>
    <row r="460" spans="1:18" s="103" customFormat="1" ht="47.25" x14ac:dyDescent="0.25">
      <c r="A460" s="306">
        <v>3</v>
      </c>
      <c r="B460" s="1417"/>
      <c r="C460" s="1242" t="s">
        <v>155</v>
      </c>
      <c r="D460" s="1230" t="s">
        <v>345</v>
      </c>
      <c r="E460" s="1230">
        <v>40</v>
      </c>
      <c r="F460" s="1230"/>
      <c r="G460" s="1137">
        <v>62.253</v>
      </c>
      <c r="H460" s="1242" t="s">
        <v>80</v>
      </c>
      <c r="I460" s="1242"/>
      <c r="J460" s="1230" t="s">
        <v>112</v>
      </c>
      <c r="K460" s="1242"/>
      <c r="L460" s="1242"/>
      <c r="M460" s="247" t="s">
        <v>770</v>
      </c>
      <c r="N460" s="957" t="s">
        <v>858</v>
      </c>
      <c r="O460" s="26" t="s">
        <v>946</v>
      </c>
      <c r="P460" s="26" t="s">
        <v>948</v>
      </c>
    </row>
    <row r="461" spans="1:18" s="103" customFormat="1" ht="31.5" x14ac:dyDescent="0.25">
      <c r="A461" s="306">
        <v>4</v>
      </c>
      <c r="B461" s="1417"/>
      <c r="C461" s="147" t="s">
        <v>612</v>
      </c>
      <c r="D461" s="1230" t="s">
        <v>345</v>
      </c>
      <c r="E461" s="1230">
        <v>20</v>
      </c>
      <c r="F461" s="215"/>
      <c r="G461" s="1137">
        <v>55.999000000000002</v>
      </c>
      <c r="H461" s="1230" t="s">
        <v>80</v>
      </c>
      <c r="I461" s="1230" t="s">
        <v>596</v>
      </c>
      <c r="J461" s="1230" t="s">
        <v>111</v>
      </c>
      <c r="K461" s="147"/>
      <c r="L461" s="742"/>
      <c r="M461" s="247" t="s">
        <v>799</v>
      </c>
      <c r="N461" s="957"/>
      <c r="O461" s="26"/>
      <c r="P461" s="26"/>
    </row>
    <row r="462" spans="1:18" s="103" customFormat="1" ht="31.5" x14ac:dyDescent="0.25">
      <c r="A462" s="306">
        <v>5</v>
      </c>
      <c r="B462" s="1417"/>
      <c r="C462" s="147" t="s">
        <v>609</v>
      </c>
      <c r="D462" s="1230" t="s">
        <v>345</v>
      </c>
      <c r="E462" s="1230">
        <v>50</v>
      </c>
      <c r="F462" s="215"/>
      <c r="G462" s="1137">
        <v>8.5920000000000005</v>
      </c>
      <c r="H462" s="1230" t="s">
        <v>80</v>
      </c>
      <c r="I462" s="1230" t="s">
        <v>596</v>
      </c>
      <c r="J462" s="1230" t="s">
        <v>610</v>
      </c>
      <c r="K462" s="147"/>
      <c r="L462" s="742"/>
      <c r="M462" s="247" t="s">
        <v>753</v>
      </c>
      <c r="N462" s="957" t="s">
        <v>1079</v>
      </c>
      <c r="O462" s="26" t="s">
        <v>946</v>
      </c>
      <c r="P462" s="26" t="s">
        <v>948</v>
      </c>
    </row>
    <row r="463" spans="1:18" s="103" customFormat="1" ht="47.25" x14ac:dyDescent="0.25">
      <c r="A463" s="306">
        <v>6</v>
      </c>
      <c r="B463" s="1417"/>
      <c r="C463" s="147" t="s">
        <v>611</v>
      </c>
      <c r="D463" s="1230" t="s">
        <v>223</v>
      </c>
      <c r="E463" s="1230">
        <v>50</v>
      </c>
      <c r="F463" s="215"/>
      <c r="G463" s="1137">
        <v>38.265999999999998</v>
      </c>
      <c r="H463" s="1230" t="s">
        <v>80</v>
      </c>
      <c r="I463" s="1230" t="s">
        <v>596</v>
      </c>
      <c r="J463" s="1230" t="s">
        <v>112</v>
      </c>
      <c r="K463" s="147"/>
      <c r="L463" s="742"/>
      <c r="M463" s="247" t="s">
        <v>761</v>
      </c>
      <c r="N463" s="957" t="s">
        <v>1038</v>
      </c>
      <c r="O463" s="26" t="s">
        <v>946</v>
      </c>
      <c r="P463" s="26" t="s">
        <v>948</v>
      </c>
    </row>
    <row r="464" spans="1:18" s="103" customFormat="1" ht="32.25" thickBot="1" x14ac:dyDescent="0.3">
      <c r="A464" s="1070">
        <v>7</v>
      </c>
      <c r="B464" s="1417"/>
      <c r="C464" s="160" t="s">
        <v>747</v>
      </c>
      <c r="D464" s="736"/>
      <c r="E464" s="736"/>
      <c r="F464" s="167"/>
      <c r="G464" s="1255">
        <v>57.167999999999999</v>
      </c>
      <c r="H464" s="736" t="s">
        <v>80</v>
      </c>
      <c r="I464" s="736"/>
      <c r="J464" s="736" t="s">
        <v>112</v>
      </c>
      <c r="K464" s="160"/>
      <c r="L464" s="1071"/>
      <c r="M464" s="1071" t="s">
        <v>838</v>
      </c>
      <c r="N464" s="734"/>
      <c r="O464" s="26" t="s">
        <v>946</v>
      </c>
      <c r="P464" s="26" t="s">
        <v>948</v>
      </c>
    </row>
    <row r="465" spans="1:16" s="25" customFormat="1" x14ac:dyDescent="0.25">
      <c r="A465" s="927"/>
      <c r="B465" s="950" t="s">
        <v>124</v>
      </c>
      <c r="C465" s="546"/>
      <c r="D465" s="542" t="s">
        <v>223</v>
      </c>
      <c r="E465" s="543"/>
      <c r="F465" s="544">
        <f>SUM(F428:F464)</f>
        <v>56</v>
      </c>
      <c r="G465" s="545">
        <f>SUM(G428:G464)</f>
        <v>1072.7080000000001</v>
      </c>
      <c r="H465" s="1200"/>
      <c r="I465" s="545"/>
      <c r="J465" s="1065"/>
      <c r="K465" s="547"/>
      <c r="L465" s="1200"/>
      <c r="M465" s="1201"/>
      <c r="N465" s="1202"/>
      <c r="O465" s="25" t="s">
        <v>946</v>
      </c>
      <c r="P465" s="25" t="s">
        <v>948</v>
      </c>
    </row>
    <row r="466" spans="1:16" s="25" customFormat="1" x14ac:dyDescent="0.25">
      <c r="A466" s="909"/>
      <c r="B466" s="91" t="s">
        <v>105</v>
      </c>
      <c r="C466" s="98"/>
      <c r="D466" s="271"/>
      <c r="E466" s="455"/>
      <c r="F466" s="95"/>
      <c r="G466" s="456">
        <f>G465</f>
        <v>1072.7080000000001</v>
      </c>
      <c r="H466" s="274"/>
      <c r="I466" s="274"/>
      <c r="J466" s="526"/>
      <c r="K466" s="239"/>
      <c r="L466" s="377"/>
      <c r="M466" s="238"/>
      <c r="N466" s="1088"/>
      <c r="O466" s="25" t="s">
        <v>946</v>
      </c>
      <c r="P466" s="25" t="s">
        <v>948</v>
      </c>
    </row>
    <row r="467" spans="1:16" s="25" customFormat="1" x14ac:dyDescent="0.25">
      <c r="A467" s="909"/>
      <c r="B467" s="91" t="s">
        <v>190</v>
      </c>
      <c r="C467" s="98"/>
      <c r="D467" s="271"/>
      <c r="E467" s="455"/>
      <c r="F467" s="95"/>
      <c r="G467" s="457"/>
      <c r="H467" s="274"/>
      <c r="I467" s="274"/>
      <c r="J467" s="526"/>
      <c r="K467" s="239"/>
      <c r="L467" s="377"/>
      <c r="M467" s="238"/>
      <c r="N467" s="1088"/>
      <c r="O467" s="25" t="s">
        <v>946</v>
      </c>
      <c r="P467" s="25" t="s">
        <v>948</v>
      </c>
    </row>
    <row r="468" spans="1:16" s="25" customFormat="1" ht="16.5" thickBot="1" x14ac:dyDescent="0.3">
      <c r="A468" s="928"/>
      <c r="B468" s="951" t="s">
        <v>106</v>
      </c>
      <c r="C468" s="100"/>
      <c r="D468" s="528"/>
      <c r="E468" s="1203"/>
      <c r="F468" s="99"/>
      <c r="G468" s="1204"/>
      <c r="H468" s="551"/>
      <c r="I468" s="551"/>
      <c r="J468" s="529"/>
      <c r="K468" s="530"/>
      <c r="L468" s="646"/>
      <c r="M468" s="1205"/>
      <c r="N468" s="1206"/>
      <c r="O468" s="25" t="s">
        <v>946</v>
      </c>
      <c r="P468" s="25" t="s">
        <v>948</v>
      </c>
    </row>
    <row r="469" spans="1:16" s="25" customFormat="1" ht="16.5" thickBot="1" x14ac:dyDescent="0.3">
      <c r="A469" s="1512" t="s">
        <v>177</v>
      </c>
      <c r="B469" s="1513"/>
      <c r="C469" s="1513"/>
      <c r="D469" s="1513"/>
      <c r="E469" s="1513"/>
      <c r="F469" s="1513"/>
      <c r="G469" s="1513"/>
      <c r="H469" s="1513"/>
      <c r="I469" s="1513"/>
      <c r="J469" s="1513"/>
      <c r="K469" s="1513"/>
      <c r="L469" s="1513"/>
      <c r="M469" s="1513"/>
      <c r="N469" s="1514"/>
      <c r="O469" s="25" t="s">
        <v>946</v>
      </c>
      <c r="P469" s="25" t="s">
        <v>949</v>
      </c>
    </row>
    <row r="470" spans="1:16" x14ac:dyDescent="0.25">
      <c r="A470" s="304">
        <v>1</v>
      </c>
      <c r="B470" s="1460" t="s">
        <v>12</v>
      </c>
      <c r="C470" s="159" t="s">
        <v>33</v>
      </c>
      <c r="D470" s="1229" t="s">
        <v>224</v>
      </c>
      <c r="E470" s="1229">
        <v>2</v>
      </c>
      <c r="F470" s="212">
        <v>2</v>
      </c>
      <c r="G470" s="213">
        <v>2</v>
      </c>
      <c r="H470" s="1229" t="s">
        <v>80</v>
      </c>
      <c r="I470" s="1229"/>
      <c r="J470" s="1229" t="s">
        <v>112</v>
      </c>
      <c r="K470" s="159"/>
      <c r="L470" s="1238"/>
      <c r="M470" s="146"/>
      <c r="N470" s="956"/>
      <c r="O470" s="25" t="s">
        <v>946</v>
      </c>
      <c r="P470" s="25" t="s">
        <v>949</v>
      </c>
    </row>
    <row r="471" spans="1:16" s="103" customFormat="1" ht="31.5" x14ac:dyDescent="0.25">
      <c r="A471" s="306">
        <v>2</v>
      </c>
      <c r="B471" s="1456"/>
      <c r="C471" s="147" t="s">
        <v>618</v>
      </c>
      <c r="D471" s="1230" t="s">
        <v>224</v>
      </c>
      <c r="E471" s="1230">
        <v>1</v>
      </c>
      <c r="F471" s="215"/>
      <c r="G471" s="1137">
        <v>61.865000000000002</v>
      </c>
      <c r="H471" s="1230" t="s">
        <v>80</v>
      </c>
      <c r="I471" s="1230"/>
      <c r="J471" s="1230" t="s">
        <v>112</v>
      </c>
      <c r="K471" s="147"/>
      <c r="L471" s="1242"/>
      <c r="M471" s="247" t="s">
        <v>784</v>
      </c>
      <c r="N471" s="957" t="s">
        <v>1118</v>
      </c>
      <c r="O471" s="26" t="s">
        <v>946</v>
      </c>
      <c r="P471" s="26" t="s">
        <v>949</v>
      </c>
    </row>
    <row r="472" spans="1:16" x14ac:dyDescent="0.25">
      <c r="A472" s="306">
        <v>3</v>
      </c>
      <c r="B472" s="1456"/>
      <c r="C472" s="147" t="s">
        <v>187</v>
      </c>
      <c r="D472" s="1230" t="s">
        <v>86</v>
      </c>
      <c r="E472" s="1230">
        <v>5</v>
      </c>
      <c r="F472" s="215"/>
      <c r="G472" s="216">
        <v>10</v>
      </c>
      <c r="H472" s="1230" t="s">
        <v>80</v>
      </c>
      <c r="I472" s="1230"/>
      <c r="J472" s="1230" t="s">
        <v>112</v>
      </c>
      <c r="K472" s="147"/>
      <c r="L472" s="1252"/>
      <c r="M472" s="247"/>
      <c r="N472" s="958"/>
      <c r="O472" s="25" t="s">
        <v>946</v>
      </c>
      <c r="P472" s="25" t="s">
        <v>949</v>
      </c>
    </row>
    <row r="473" spans="1:16" x14ac:dyDescent="0.25">
      <c r="A473" s="306">
        <v>4</v>
      </c>
      <c r="B473" s="1456"/>
      <c r="C473" s="147" t="s">
        <v>619</v>
      </c>
      <c r="D473" s="1230" t="s">
        <v>224</v>
      </c>
      <c r="E473" s="1230">
        <v>1</v>
      </c>
      <c r="F473" s="215">
        <v>10</v>
      </c>
      <c r="G473" s="216">
        <v>115</v>
      </c>
      <c r="H473" s="1230" t="s">
        <v>80</v>
      </c>
      <c r="I473" s="1230"/>
      <c r="J473" s="1230" t="s">
        <v>112</v>
      </c>
      <c r="K473" s="759" t="s">
        <v>970</v>
      </c>
      <c r="L473" s="1252"/>
      <c r="M473" s="114"/>
      <c r="N473" s="958"/>
      <c r="O473" s="25" t="s">
        <v>946</v>
      </c>
      <c r="P473" s="25" t="s">
        <v>949</v>
      </c>
    </row>
    <row r="474" spans="1:16" ht="16.5" thickBot="1" x14ac:dyDescent="0.3">
      <c r="A474" s="309">
        <v>5</v>
      </c>
      <c r="B474" s="1461"/>
      <c r="C474" s="292" t="s">
        <v>620</v>
      </c>
      <c r="D474" s="599"/>
      <c r="E474" s="599"/>
      <c r="F474" s="166">
        <v>15</v>
      </c>
      <c r="G474" s="217">
        <v>15</v>
      </c>
      <c r="H474" s="599" t="s">
        <v>80</v>
      </c>
      <c r="I474" s="599"/>
      <c r="J474" s="166" t="s">
        <v>115</v>
      </c>
      <c r="K474" s="148"/>
      <c r="L474" s="1239"/>
      <c r="M474" s="151"/>
      <c r="N474" s="959"/>
      <c r="O474" s="25" t="s">
        <v>946</v>
      </c>
      <c r="P474" s="25" t="s">
        <v>949</v>
      </c>
    </row>
    <row r="475" spans="1:16" x14ac:dyDescent="0.25">
      <c r="A475" s="304">
        <v>1</v>
      </c>
      <c r="B475" s="1460" t="s">
        <v>13</v>
      </c>
      <c r="C475" s="320" t="s">
        <v>621</v>
      </c>
      <c r="D475" s="1229"/>
      <c r="E475" s="1229"/>
      <c r="F475" s="285">
        <v>10</v>
      </c>
      <c r="G475" s="213">
        <v>10</v>
      </c>
      <c r="H475" s="1229" t="s">
        <v>80</v>
      </c>
      <c r="I475" s="1229"/>
      <c r="J475" s="1229" t="s">
        <v>113</v>
      </c>
      <c r="K475" s="159"/>
      <c r="L475" s="1238"/>
      <c r="M475" s="146"/>
      <c r="N475" s="956"/>
      <c r="O475" s="25" t="s">
        <v>946</v>
      </c>
      <c r="P475" s="25" t="s">
        <v>949</v>
      </c>
    </row>
    <row r="476" spans="1:16" x14ac:dyDescent="0.25">
      <c r="A476" s="306">
        <v>2</v>
      </c>
      <c r="B476" s="1456"/>
      <c r="C476" s="290" t="s">
        <v>33</v>
      </c>
      <c r="D476" s="1230"/>
      <c r="E476" s="1230"/>
      <c r="F476" s="634">
        <v>6</v>
      </c>
      <c r="G476" s="216">
        <v>6</v>
      </c>
      <c r="H476" s="1230" t="s">
        <v>80</v>
      </c>
      <c r="I476" s="1230"/>
      <c r="J476" s="1230" t="s">
        <v>112</v>
      </c>
      <c r="K476" s="147"/>
      <c r="L476" s="1252"/>
      <c r="M476" s="114"/>
      <c r="N476" s="958"/>
      <c r="O476" s="25" t="s">
        <v>946</v>
      </c>
      <c r="P476" s="25" t="s">
        <v>949</v>
      </c>
    </row>
    <row r="477" spans="1:16" x14ac:dyDescent="0.25">
      <c r="A477" s="306">
        <v>3</v>
      </c>
      <c r="B477" s="1456"/>
      <c r="C477" s="147" t="s">
        <v>187</v>
      </c>
      <c r="D477" s="1230" t="s">
        <v>224</v>
      </c>
      <c r="E477" s="1230">
        <v>3</v>
      </c>
      <c r="F477" s="634">
        <v>5</v>
      </c>
      <c r="G477" s="216">
        <v>5</v>
      </c>
      <c r="H477" s="1230" t="s">
        <v>80</v>
      </c>
      <c r="I477" s="1230"/>
      <c r="J477" s="1230" t="s">
        <v>111</v>
      </c>
      <c r="K477" s="147"/>
      <c r="L477" s="1252"/>
      <c r="M477" s="247"/>
      <c r="N477" s="958"/>
      <c r="O477" s="25" t="s">
        <v>946</v>
      </c>
      <c r="P477" s="25" t="s">
        <v>949</v>
      </c>
    </row>
    <row r="478" spans="1:16" ht="16.5" thickBot="1" x14ac:dyDescent="0.3">
      <c r="A478" s="309">
        <v>4</v>
      </c>
      <c r="B478" s="1461"/>
      <c r="C478" s="292" t="s">
        <v>622</v>
      </c>
      <c r="D478" s="599" t="s">
        <v>224</v>
      </c>
      <c r="E478" s="599">
        <v>1</v>
      </c>
      <c r="F478" s="514">
        <v>5</v>
      </c>
      <c r="G478" s="217">
        <v>5</v>
      </c>
      <c r="H478" s="599" t="s">
        <v>80</v>
      </c>
      <c r="I478" s="599"/>
      <c r="J478" s="599" t="s">
        <v>112</v>
      </c>
      <c r="K478" s="148"/>
      <c r="L478" s="1239"/>
      <c r="M478" s="151"/>
      <c r="N478" s="959"/>
      <c r="O478" s="25" t="s">
        <v>946</v>
      </c>
      <c r="P478" s="25" t="s">
        <v>949</v>
      </c>
    </row>
    <row r="479" spans="1:16" ht="31.5" x14ac:dyDescent="0.25">
      <c r="A479" s="304">
        <v>1</v>
      </c>
      <c r="B479" s="1460" t="s">
        <v>623</v>
      </c>
      <c r="C479" s="320" t="s">
        <v>57</v>
      </c>
      <c r="D479" s="1229"/>
      <c r="E479" s="458"/>
      <c r="F479" s="212"/>
      <c r="G479" s="213">
        <v>10</v>
      </c>
      <c r="H479" s="1229" t="s">
        <v>80</v>
      </c>
      <c r="I479" s="1229"/>
      <c r="J479" s="1229" t="s">
        <v>112</v>
      </c>
      <c r="K479" s="159"/>
      <c r="L479" s="1238"/>
      <c r="M479" s="805" t="s">
        <v>910</v>
      </c>
      <c r="N479" s="956"/>
      <c r="O479" s="25" t="s">
        <v>946</v>
      </c>
      <c r="P479" s="25" t="s">
        <v>949</v>
      </c>
    </row>
    <row r="480" spans="1:16" x14ac:dyDescent="0.25">
      <c r="A480" s="306">
        <v>2</v>
      </c>
      <c r="B480" s="1456"/>
      <c r="C480" s="290" t="s">
        <v>624</v>
      </c>
      <c r="D480" s="1230"/>
      <c r="E480" s="200"/>
      <c r="F480" s="215"/>
      <c r="G480" s="216">
        <v>5</v>
      </c>
      <c r="H480" s="1230" t="s">
        <v>80</v>
      </c>
      <c r="I480" s="1230"/>
      <c r="J480" s="1230"/>
      <c r="K480" s="147"/>
      <c r="L480" s="1252"/>
      <c r="M480" s="114"/>
      <c r="N480" s="958"/>
      <c r="O480" s="25" t="s">
        <v>946</v>
      </c>
      <c r="P480" s="25" t="s">
        <v>949</v>
      </c>
    </row>
    <row r="481" spans="1:16" ht="16.5" thickBot="1" x14ac:dyDescent="0.3">
      <c r="A481" s="306">
        <v>3</v>
      </c>
      <c r="B481" s="1456"/>
      <c r="C481" s="290" t="s">
        <v>625</v>
      </c>
      <c r="D481" s="1230" t="s">
        <v>86</v>
      </c>
      <c r="E481" s="200">
        <v>3</v>
      </c>
      <c r="F481" s="215"/>
      <c r="G481" s="216">
        <v>5</v>
      </c>
      <c r="H481" s="1230" t="s">
        <v>80</v>
      </c>
      <c r="I481" s="1230"/>
      <c r="J481" s="1230"/>
      <c r="K481" s="147"/>
      <c r="L481" s="1252"/>
      <c r="M481" s="247"/>
      <c r="N481" s="958"/>
      <c r="O481" s="25" t="s">
        <v>946</v>
      </c>
      <c r="P481" s="25" t="s">
        <v>949</v>
      </c>
    </row>
    <row r="482" spans="1:16" ht="32.25" thickBot="1" x14ac:dyDescent="0.3">
      <c r="A482" s="918">
        <v>1</v>
      </c>
      <c r="B482" s="1241" t="s">
        <v>15</v>
      </c>
      <c r="C482" s="316" t="s">
        <v>137</v>
      </c>
      <c r="D482" s="206"/>
      <c r="E482" s="761"/>
      <c r="F482" s="449"/>
      <c r="G482" s="427">
        <v>10</v>
      </c>
      <c r="H482" s="206" t="s">
        <v>80</v>
      </c>
      <c r="I482" s="206"/>
      <c r="J482" s="449" t="s">
        <v>108</v>
      </c>
      <c r="K482" s="205"/>
      <c r="L482" s="316"/>
      <c r="M482" s="756" t="s">
        <v>910</v>
      </c>
      <c r="N482" s="963"/>
      <c r="O482" s="25" t="s">
        <v>946</v>
      </c>
      <c r="P482" s="25" t="s">
        <v>949</v>
      </c>
    </row>
    <row r="483" spans="1:16" ht="31.5" x14ac:dyDescent="0.25">
      <c r="A483" s="1121"/>
      <c r="B483" s="947" t="s">
        <v>14</v>
      </c>
      <c r="C483" s="641"/>
      <c r="D483" s="434" t="s">
        <v>223</v>
      </c>
      <c r="E483" s="642"/>
      <c r="F483" s="506">
        <f>SUM(F470:F482)</f>
        <v>53</v>
      </c>
      <c r="G483" s="436">
        <f>SUM(G470:G482)</f>
        <v>259.86500000000001</v>
      </c>
      <c r="H483" s="506"/>
      <c r="I483" s="506"/>
      <c r="J483" s="432"/>
      <c r="K483" s="507"/>
      <c r="L483" s="641"/>
      <c r="M483" s="641"/>
      <c r="N483" s="1122"/>
      <c r="O483" s="25" t="s">
        <v>946</v>
      </c>
      <c r="P483" s="25" t="s">
        <v>949</v>
      </c>
    </row>
    <row r="484" spans="1:16" x14ac:dyDescent="0.25">
      <c r="A484" s="923"/>
      <c r="B484" s="942" t="s">
        <v>227</v>
      </c>
      <c r="C484" s="437"/>
      <c r="D484" s="439"/>
      <c r="E484" s="463"/>
      <c r="F484" s="461"/>
      <c r="G484" s="442">
        <f>G483</f>
        <v>259.86500000000001</v>
      </c>
      <c r="H484" s="461"/>
      <c r="I484" s="461"/>
      <c r="J484" s="437"/>
      <c r="K484" s="462"/>
      <c r="L484" s="623"/>
      <c r="M484" s="623"/>
      <c r="N484" s="981"/>
      <c r="O484" s="25" t="s">
        <v>946</v>
      </c>
      <c r="P484" s="25" t="s">
        <v>949</v>
      </c>
    </row>
    <row r="485" spans="1:16" x14ac:dyDescent="0.25">
      <c r="A485" s="923"/>
      <c r="B485" s="942" t="s">
        <v>190</v>
      </c>
      <c r="C485" s="437"/>
      <c r="D485" s="439"/>
      <c r="E485" s="463"/>
      <c r="F485" s="461"/>
      <c r="G485" s="464"/>
      <c r="H485" s="461"/>
      <c r="I485" s="461"/>
      <c r="J485" s="437"/>
      <c r="K485" s="462"/>
      <c r="L485" s="623"/>
      <c r="M485" s="623"/>
      <c r="N485" s="981"/>
      <c r="O485" s="25" t="s">
        <v>946</v>
      </c>
      <c r="P485" s="25" t="s">
        <v>949</v>
      </c>
    </row>
    <row r="486" spans="1:16" ht="16.5" thickBot="1" x14ac:dyDescent="0.3">
      <c r="A486" s="1123"/>
      <c r="B486" s="943" t="s">
        <v>106</v>
      </c>
      <c r="C486" s="624"/>
      <c r="D486" s="447"/>
      <c r="E486" s="631"/>
      <c r="F486" s="512"/>
      <c r="G486" s="787"/>
      <c r="H486" s="512"/>
      <c r="I486" s="512"/>
      <c r="J486" s="510"/>
      <c r="K486" s="513"/>
      <c r="L486" s="624"/>
      <c r="M486" s="624"/>
      <c r="N486" s="1080"/>
      <c r="O486" s="25" t="s">
        <v>946</v>
      </c>
      <c r="P486" s="25" t="s">
        <v>949</v>
      </c>
    </row>
    <row r="487" spans="1:16" s="25" customFormat="1" ht="16.5" thickBot="1" x14ac:dyDescent="0.3">
      <c r="A487" s="1430" t="s">
        <v>178</v>
      </c>
      <c r="B487" s="1431"/>
      <c r="C487" s="1431"/>
      <c r="D487" s="1431"/>
      <c r="E487" s="1431"/>
      <c r="F487" s="1431"/>
      <c r="G487" s="1431"/>
      <c r="H487" s="1431"/>
      <c r="I487" s="1431"/>
      <c r="J487" s="1431"/>
      <c r="K487" s="1431"/>
      <c r="L487" s="1431"/>
      <c r="M487" s="1431"/>
      <c r="N487" s="1432"/>
      <c r="O487" s="25" t="s">
        <v>946</v>
      </c>
      <c r="P487" s="25" t="s">
        <v>951</v>
      </c>
    </row>
    <row r="488" spans="1:16" x14ac:dyDescent="0.25">
      <c r="A488" s="891">
        <v>1</v>
      </c>
      <c r="B488" s="1420" t="s">
        <v>207</v>
      </c>
      <c r="C488" s="243" t="s">
        <v>557</v>
      </c>
      <c r="D488" s="41" t="s">
        <v>224</v>
      </c>
      <c r="E488" s="41">
        <v>8</v>
      </c>
      <c r="F488" s="1225">
        <v>1</v>
      </c>
      <c r="G488" s="1258">
        <v>1</v>
      </c>
      <c r="H488" s="41" t="s">
        <v>551</v>
      </c>
      <c r="I488" s="678"/>
      <c r="J488" s="41" t="s">
        <v>113</v>
      </c>
      <c r="K488" s="153" t="s">
        <v>556</v>
      </c>
      <c r="L488" s="153"/>
      <c r="M488" s="136" t="s">
        <v>1053</v>
      </c>
      <c r="N488" s="960"/>
      <c r="O488" s="25" t="s">
        <v>946</v>
      </c>
      <c r="P488" s="25" t="s">
        <v>951</v>
      </c>
    </row>
    <row r="489" spans="1:16" x14ac:dyDescent="0.25">
      <c r="A489" s="921">
        <v>2</v>
      </c>
      <c r="B489" s="1420"/>
      <c r="C489" s="2" t="s">
        <v>555</v>
      </c>
      <c r="D489" s="1212" t="s">
        <v>224</v>
      </c>
      <c r="E489" s="1212">
        <v>1</v>
      </c>
      <c r="F489" s="19"/>
      <c r="G489" s="1002">
        <v>500</v>
      </c>
      <c r="H489" s="1211" t="s">
        <v>552</v>
      </c>
      <c r="I489" s="1230"/>
      <c r="J489" s="1212" t="s">
        <v>193</v>
      </c>
      <c r="K489" s="5"/>
      <c r="L489" s="5"/>
      <c r="M489" s="4" t="s">
        <v>536</v>
      </c>
      <c r="N489" s="1119"/>
      <c r="O489" s="1073" t="s">
        <v>946</v>
      </c>
      <c r="P489" s="22" t="s">
        <v>951</v>
      </c>
    </row>
    <row r="490" spans="1:16" ht="16.5" thickBot="1" x14ac:dyDescent="0.3">
      <c r="A490" s="485">
        <v>3</v>
      </c>
      <c r="B490" s="1420"/>
      <c r="C490" s="160" t="s">
        <v>558</v>
      </c>
      <c r="D490" s="736" t="s">
        <v>224</v>
      </c>
      <c r="E490" s="736">
        <v>1</v>
      </c>
      <c r="F490" s="167"/>
      <c r="G490" s="1255">
        <v>20</v>
      </c>
      <c r="H490" s="736" t="s">
        <v>551</v>
      </c>
      <c r="I490" s="391"/>
      <c r="J490" s="736" t="s">
        <v>112</v>
      </c>
      <c r="K490" s="119" t="s">
        <v>556</v>
      </c>
      <c r="L490" s="744" t="s">
        <v>736</v>
      </c>
      <c r="M490" s="247" t="s">
        <v>825</v>
      </c>
      <c r="N490" s="974"/>
      <c r="O490" s="25" t="s">
        <v>946</v>
      </c>
      <c r="P490" s="25" t="s">
        <v>951</v>
      </c>
    </row>
    <row r="491" spans="1:16" ht="16.5" thickBot="1" x14ac:dyDescent="0.3">
      <c r="A491" s="919">
        <v>1</v>
      </c>
      <c r="B491" s="204" t="s">
        <v>84</v>
      </c>
      <c r="C491" s="205" t="s">
        <v>560</v>
      </c>
      <c r="D491" s="206" t="s">
        <v>224</v>
      </c>
      <c r="E491" s="206">
        <v>1</v>
      </c>
      <c r="F491" s="449"/>
      <c r="G491" s="427">
        <v>10</v>
      </c>
      <c r="H491" s="206" t="s">
        <v>531</v>
      </c>
      <c r="I491" s="754"/>
      <c r="J491" s="206" t="s">
        <v>37</v>
      </c>
      <c r="K491" s="754" t="s">
        <v>556</v>
      </c>
      <c r="L491" s="754" t="s">
        <v>737</v>
      </c>
      <c r="M491" s="756" t="s">
        <v>867</v>
      </c>
      <c r="N491" s="963"/>
      <c r="O491" s="25" t="s">
        <v>946</v>
      </c>
      <c r="P491" s="25" t="s">
        <v>951</v>
      </c>
    </row>
    <row r="492" spans="1:16" ht="32.25" thickBot="1" x14ac:dyDescent="0.3">
      <c r="A492" s="921">
        <v>1</v>
      </c>
      <c r="B492" s="1221" t="s">
        <v>183</v>
      </c>
      <c r="C492" s="748" t="s">
        <v>738</v>
      </c>
      <c r="D492" s="131" t="s">
        <v>34</v>
      </c>
      <c r="E492" s="831">
        <v>200</v>
      </c>
      <c r="F492" s="832"/>
      <c r="G492" s="1260">
        <v>35</v>
      </c>
      <c r="H492" s="131" t="s">
        <v>541</v>
      </c>
      <c r="I492" s="833"/>
      <c r="J492" s="131" t="s">
        <v>115</v>
      </c>
      <c r="K492" s="130" t="s">
        <v>556</v>
      </c>
      <c r="L492" s="774" t="s">
        <v>561</v>
      </c>
      <c r="M492" s="1000" t="s">
        <v>1018</v>
      </c>
      <c r="N492" s="1001"/>
      <c r="O492" s="25" t="s">
        <v>946</v>
      </c>
      <c r="P492" s="25" t="s">
        <v>951</v>
      </c>
    </row>
    <row r="493" spans="1:16" s="103" customFormat="1" ht="16.5" thickBot="1" x14ac:dyDescent="0.3">
      <c r="A493" s="918">
        <v>1</v>
      </c>
      <c r="B493" s="1241" t="s">
        <v>563</v>
      </c>
      <c r="C493" s="205" t="s">
        <v>872</v>
      </c>
      <c r="D493" s="206" t="s">
        <v>34</v>
      </c>
      <c r="E493" s="1178">
        <v>150</v>
      </c>
      <c r="F493" s="449"/>
      <c r="G493" s="1150">
        <v>70.058999999999997</v>
      </c>
      <c r="H493" s="206" t="s">
        <v>541</v>
      </c>
      <c r="I493" s="1179"/>
      <c r="J493" s="206" t="s">
        <v>111</v>
      </c>
      <c r="K493" s="754" t="s">
        <v>556</v>
      </c>
      <c r="L493" s="1180" t="s">
        <v>562</v>
      </c>
      <c r="M493" s="756" t="s">
        <v>873</v>
      </c>
      <c r="N493" s="975" t="s">
        <v>1146</v>
      </c>
      <c r="O493" s="26" t="s">
        <v>946</v>
      </c>
      <c r="P493" s="26" t="s">
        <v>951</v>
      </c>
    </row>
    <row r="494" spans="1:16" x14ac:dyDescent="0.25">
      <c r="A494" s="484">
        <v>1</v>
      </c>
      <c r="B494" s="1220" t="s">
        <v>564</v>
      </c>
      <c r="C494" s="152" t="s">
        <v>565</v>
      </c>
      <c r="D494" s="1243" t="s">
        <v>224</v>
      </c>
      <c r="E494" s="1243">
        <v>2</v>
      </c>
      <c r="F494" s="807"/>
      <c r="G494" s="1256">
        <v>15</v>
      </c>
      <c r="H494" s="1243" t="s">
        <v>531</v>
      </c>
      <c r="I494" s="390"/>
      <c r="J494" s="1230" t="s">
        <v>115</v>
      </c>
      <c r="K494" s="1242" t="s">
        <v>556</v>
      </c>
      <c r="L494" s="742" t="s">
        <v>566</v>
      </c>
      <c r="M494" s="247" t="s">
        <v>868</v>
      </c>
      <c r="N494" s="958"/>
      <c r="O494" s="25" t="s">
        <v>946</v>
      </c>
      <c r="P494" s="25" t="s">
        <v>951</v>
      </c>
    </row>
    <row r="495" spans="1:16" s="25" customFormat="1" ht="31.5" x14ac:dyDescent="0.25">
      <c r="A495" s="1100"/>
      <c r="B495" s="635" t="s">
        <v>142</v>
      </c>
      <c r="C495" s="623"/>
      <c r="D495" s="439" t="s">
        <v>223</v>
      </c>
      <c r="E495" s="635"/>
      <c r="F495" s="461">
        <f>SUM(F488:F494)</f>
        <v>1</v>
      </c>
      <c r="G495" s="472">
        <f>SUM(G488:G494)</f>
        <v>651.05899999999997</v>
      </c>
      <c r="H495" s="461"/>
      <c r="I495" s="461"/>
      <c r="J495" s="437"/>
      <c r="K495" s="462"/>
      <c r="L495" s="623"/>
      <c r="M495" s="444"/>
      <c r="N495" s="1117"/>
      <c r="O495" s="25" t="s">
        <v>946</v>
      </c>
      <c r="P495" s="25" t="s">
        <v>951</v>
      </c>
    </row>
    <row r="496" spans="1:16" s="25" customFormat="1" x14ac:dyDescent="0.25">
      <c r="A496" s="923"/>
      <c r="B496" s="942" t="s">
        <v>227</v>
      </c>
      <c r="C496" s="459"/>
      <c r="D496" s="439"/>
      <c r="E496" s="465"/>
      <c r="F496" s="461"/>
      <c r="G496" s="442">
        <f>G495</f>
        <v>651.05899999999997</v>
      </c>
      <c r="H496" s="461"/>
      <c r="I496" s="461"/>
      <c r="J496" s="437"/>
      <c r="K496" s="462"/>
      <c r="L496" s="623"/>
      <c r="M496" s="444"/>
      <c r="N496" s="1117"/>
      <c r="O496" s="25" t="s">
        <v>946</v>
      </c>
      <c r="P496" s="25" t="s">
        <v>951</v>
      </c>
    </row>
    <row r="497" spans="1:17" s="25" customFormat="1" x14ac:dyDescent="0.25">
      <c r="A497" s="923"/>
      <c r="B497" s="942" t="s">
        <v>190</v>
      </c>
      <c r="C497" s="459"/>
      <c r="D497" s="439"/>
      <c r="E497" s="465"/>
      <c r="F497" s="461"/>
      <c r="G497" s="464"/>
      <c r="H497" s="461"/>
      <c r="I497" s="461"/>
      <c r="J497" s="437"/>
      <c r="K497" s="462"/>
      <c r="L497" s="623"/>
      <c r="M497" s="444"/>
      <c r="N497" s="1117"/>
      <c r="O497" s="25" t="s">
        <v>946</v>
      </c>
      <c r="P497" s="25" t="s">
        <v>951</v>
      </c>
    </row>
    <row r="498" spans="1:17" s="25" customFormat="1" ht="16.5" thickBot="1" x14ac:dyDescent="0.3">
      <c r="A498" s="1123"/>
      <c r="B498" s="943" t="s">
        <v>106</v>
      </c>
      <c r="C498" s="714"/>
      <c r="D498" s="447"/>
      <c r="E498" s="715"/>
      <c r="F498" s="512"/>
      <c r="G498" s="716"/>
      <c r="H498" s="512"/>
      <c r="I498" s="512"/>
      <c r="J498" s="510"/>
      <c r="K498" s="513"/>
      <c r="L498" s="624"/>
      <c r="M498" s="717"/>
      <c r="N498" s="1124"/>
      <c r="O498" s="25" t="s">
        <v>946</v>
      </c>
      <c r="P498" s="25" t="s">
        <v>951</v>
      </c>
    </row>
    <row r="499" spans="1:17" s="25" customFormat="1" ht="16.5" thickBot="1" x14ac:dyDescent="0.3">
      <c r="A499" s="1458" t="s">
        <v>179</v>
      </c>
      <c r="B499" s="1459"/>
      <c r="C499" s="1459"/>
      <c r="D499" s="1459"/>
      <c r="E499" s="1459"/>
      <c r="F499" s="1459"/>
      <c r="G499" s="1459"/>
      <c r="H499" s="1459"/>
      <c r="I499" s="1459"/>
      <c r="J499" s="1459"/>
      <c r="K499" s="1459"/>
      <c r="L499" s="1459"/>
      <c r="M499" s="1459"/>
      <c r="N499" s="1522"/>
      <c r="O499" s="25" t="s">
        <v>946</v>
      </c>
      <c r="P499" s="25" t="s">
        <v>950</v>
      </c>
    </row>
    <row r="500" spans="1:17" x14ac:dyDescent="0.25">
      <c r="A500" s="304">
        <v>1</v>
      </c>
      <c r="B500" s="1460" t="s">
        <v>182</v>
      </c>
      <c r="C500" s="305" t="s">
        <v>653</v>
      </c>
      <c r="D500" s="74" t="s">
        <v>655</v>
      </c>
      <c r="E500" s="74">
        <v>1000</v>
      </c>
      <c r="F500" s="178"/>
      <c r="G500" s="56">
        <v>5</v>
      </c>
      <c r="H500" s="55" t="s">
        <v>638</v>
      </c>
      <c r="I500" s="55"/>
      <c r="J500" s="74" t="s">
        <v>642</v>
      </c>
      <c r="K500" s="121"/>
      <c r="L500" s="1238"/>
      <c r="M500" s="805" t="s">
        <v>1033</v>
      </c>
      <c r="N500" s="956"/>
      <c r="O500" s="25" t="s">
        <v>946</v>
      </c>
      <c r="P500" s="25" t="s">
        <v>950</v>
      </c>
    </row>
    <row r="501" spans="1:17" s="103" customFormat="1" x14ac:dyDescent="0.25">
      <c r="A501" s="306">
        <v>2</v>
      </c>
      <c r="B501" s="1456"/>
      <c r="C501" s="290" t="s">
        <v>656</v>
      </c>
      <c r="D501" s="1230" t="s">
        <v>446</v>
      </c>
      <c r="E501" s="1230">
        <v>2</v>
      </c>
      <c r="F501" s="1230">
        <v>50</v>
      </c>
      <c r="G501" s="1137">
        <v>32.54</v>
      </c>
      <c r="H501" s="1230" t="s">
        <v>638</v>
      </c>
      <c r="I501" s="1230"/>
      <c r="J501" s="1230" t="s">
        <v>636</v>
      </c>
      <c r="K501" s="147"/>
      <c r="L501" s="1242"/>
      <c r="M501" s="247" t="s">
        <v>1034</v>
      </c>
      <c r="N501" s="311" t="s">
        <v>1155</v>
      </c>
      <c r="O501" s="26" t="s">
        <v>946</v>
      </c>
      <c r="P501" s="26" t="s">
        <v>950</v>
      </c>
    </row>
    <row r="502" spans="1:17" s="103" customFormat="1" ht="32.25" thickBot="1" x14ac:dyDescent="0.3">
      <c r="A502" s="309">
        <v>3</v>
      </c>
      <c r="B502" s="1461"/>
      <c r="C502" s="599" t="s">
        <v>654</v>
      </c>
      <c r="D502" s="599" t="s">
        <v>446</v>
      </c>
      <c r="E502" s="599">
        <v>2</v>
      </c>
      <c r="F502" s="1181"/>
      <c r="G502" s="217">
        <v>10</v>
      </c>
      <c r="H502" s="599" t="s">
        <v>638</v>
      </c>
      <c r="I502" s="599"/>
      <c r="J502" s="599" t="s">
        <v>637</v>
      </c>
      <c r="K502" s="148"/>
      <c r="L502" s="149"/>
      <c r="M502" s="747"/>
      <c r="N502" s="1041"/>
      <c r="O502" s="26" t="s">
        <v>946</v>
      </c>
      <c r="P502" s="26" t="s">
        <v>950</v>
      </c>
    </row>
    <row r="503" spans="1:17" s="103" customFormat="1" x14ac:dyDescent="0.25">
      <c r="A503" s="347">
        <v>1</v>
      </c>
      <c r="B503" s="1417" t="s">
        <v>158</v>
      </c>
      <c r="C503" s="1523" t="s">
        <v>646</v>
      </c>
      <c r="D503" s="1243" t="s">
        <v>643</v>
      </c>
      <c r="E503" s="1243">
        <v>50</v>
      </c>
      <c r="F503" s="807"/>
      <c r="G503" s="1524">
        <v>41.924999999999997</v>
      </c>
      <c r="H503" s="1243" t="s">
        <v>638</v>
      </c>
      <c r="I503" s="1243"/>
      <c r="J503" s="1523" t="s">
        <v>454</v>
      </c>
      <c r="K503" s="152"/>
      <c r="L503" s="1182"/>
      <c r="M503" s="1526" t="s">
        <v>1035</v>
      </c>
      <c r="N503" s="1527" t="s">
        <v>1115</v>
      </c>
      <c r="O503" s="26" t="s">
        <v>946</v>
      </c>
      <c r="P503" s="26" t="s">
        <v>950</v>
      </c>
    </row>
    <row r="504" spans="1:17" s="103" customFormat="1" x14ac:dyDescent="0.25">
      <c r="A504" s="306">
        <v>2</v>
      </c>
      <c r="B504" s="1417"/>
      <c r="C504" s="1482"/>
      <c r="D504" s="1230" t="s">
        <v>641</v>
      </c>
      <c r="E504" s="1230">
        <v>1</v>
      </c>
      <c r="F504" s="215"/>
      <c r="G504" s="1525"/>
      <c r="H504" s="1230" t="s">
        <v>638</v>
      </c>
      <c r="I504" s="277"/>
      <c r="J504" s="1482"/>
      <c r="K504" s="147"/>
      <c r="L504" s="742"/>
      <c r="M504" s="1500"/>
      <c r="N504" s="1528"/>
      <c r="O504" s="26" t="s">
        <v>946</v>
      </c>
      <c r="P504" s="26" t="s">
        <v>950</v>
      </c>
    </row>
    <row r="505" spans="1:17" s="103" customFormat="1" ht="32.25" thickBot="1" x14ac:dyDescent="0.3">
      <c r="A505" s="306">
        <v>3</v>
      </c>
      <c r="B505" s="1419"/>
      <c r="C505" s="290" t="s">
        <v>647</v>
      </c>
      <c r="D505" s="1230" t="s">
        <v>648</v>
      </c>
      <c r="E505" s="1230">
        <v>200</v>
      </c>
      <c r="F505" s="215"/>
      <c r="G505" s="1137">
        <v>88.9</v>
      </c>
      <c r="H505" s="1230" t="s">
        <v>638</v>
      </c>
      <c r="I505" s="1230"/>
      <c r="J505" s="1230" t="s">
        <v>651</v>
      </c>
      <c r="K505" s="147"/>
      <c r="L505" s="742"/>
      <c r="M505" s="733" t="s">
        <v>1036</v>
      </c>
      <c r="N505" s="957" t="s">
        <v>1116</v>
      </c>
      <c r="O505" s="26" t="s">
        <v>946</v>
      </c>
      <c r="P505" s="26" t="s">
        <v>950</v>
      </c>
    </row>
    <row r="506" spans="1:17" ht="32.25" thickBot="1" x14ac:dyDescent="0.3">
      <c r="A506" s="899">
        <v>1</v>
      </c>
      <c r="B506" s="636" t="s">
        <v>216</v>
      </c>
      <c r="C506" s="315" t="s">
        <v>657</v>
      </c>
      <c r="D506" s="324" t="s">
        <v>658</v>
      </c>
      <c r="E506" s="324">
        <v>200</v>
      </c>
      <c r="F506" s="324"/>
      <c r="G506" s="788">
        <v>15</v>
      </c>
      <c r="H506" s="324" t="s">
        <v>638</v>
      </c>
      <c r="I506" s="324" t="s">
        <v>459</v>
      </c>
      <c r="J506" s="324" t="s">
        <v>454</v>
      </c>
      <c r="K506" s="317"/>
      <c r="L506" s="316"/>
      <c r="M506" s="247"/>
      <c r="N506" s="963"/>
      <c r="O506" s="25" t="s">
        <v>946</v>
      </c>
      <c r="P506" s="25" t="s">
        <v>950</v>
      </c>
    </row>
    <row r="507" spans="1:17" s="25" customFormat="1" ht="31.5" x14ac:dyDescent="0.25">
      <c r="A507" s="922"/>
      <c r="B507" s="948" t="s">
        <v>144</v>
      </c>
      <c r="C507" s="466"/>
      <c r="D507" s="467" t="s">
        <v>223</v>
      </c>
      <c r="E507" s="468"/>
      <c r="F507" s="469">
        <f>SUM(F500:F506)</f>
        <v>50</v>
      </c>
      <c r="G507" s="655">
        <f>SUM(G500:G506)</f>
        <v>193.36500000000001</v>
      </c>
      <c r="H507" s="469"/>
      <c r="I507" s="469"/>
      <c r="J507" s="654"/>
      <c r="K507" s="470"/>
      <c r="L507" s="637"/>
      <c r="M507" s="721"/>
      <c r="N507" s="976"/>
      <c r="O507" s="25" t="s">
        <v>946</v>
      </c>
      <c r="P507" s="25" t="s">
        <v>950</v>
      </c>
    </row>
    <row r="508" spans="1:17" s="25" customFormat="1" x14ac:dyDescent="0.25">
      <c r="A508" s="923"/>
      <c r="B508" s="942" t="s">
        <v>105</v>
      </c>
      <c r="C508" s="438"/>
      <c r="D508" s="439"/>
      <c r="E508" s="471"/>
      <c r="F508" s="472"/>
      <c r="G508" s="442">
        <f>G507</f>
        <v>193.36500000000001</v>
      </c>
      <c r="H508" s="461"/>
      <c r="I508" s="461"/>
      <c r="J508" s="437"/>
      <c r="K508" s="462"/>
      <c r="L508" s="623"/>
      <c r="M508" s="444"/>
      <c r="N508" s="977"/>
      <c r="O508" s="25" t="s">
        <v>946</v>
      </c>
      <c r="P508" s="25" t="s">
        <v>950</v>
      </c>
    </row>
    <row r="509" spans="1:17" s="25" customFormat="1" x14ac:dyDescent="0.25">
      <c r="A509" s="923"/>
      <c r="B509" s="942" t="s">
        <v>190</v>
      </c>
      <c r="C509" s="438"/>
      <c r="D509" s="439"/>
      <c r="E509" s="471"/>
      <c r="F509" s="472"/>
      <c r="G509" s="473"/>
      <c r="H509" s="461"/>
      <c r="I509" s="461"/>
      <c r="J509" s="437"/>
      <c r="K509" s="462"/>
      <c r="L509" s="623"/>
      <c r="M509" s="444"/>
      <c r="N509" s="977"/>
      <c r="O509" s="25" t="s">
        <v>946</v>
      </c>
      <c r="P509" s="25" t="s">
        <v>950</v>
      </c>
    </row>
    <row r="510" spans="1:17" s="25" customFormat="1" ht="16.5" thickBot="1" x14ac:dyDescent="0.3">
      <c r="A510" s="924"/>
      <c r="B510" s="944" t="s">
        <v>106</v>
      </c>
      <c r="C510" s="474"/>
      <c r="D510" s="475"/>
      <c r="E510" s="638"/>
      <c r="F510" s="476"/>
      <c r="G510" s="789"/>
      <c r="H510" s="477"/>
      <c r="I510" s="477"/>
      <c r="J510" s="657"/>
      <c r="K510" s="478"/>
      <c r="L510" s="639"/>
      <c r="M510" s="640"/>
      <c r="N510" s="978"/>
      <c r="O510" s="25" t="s">
        <v>946</v>
      </c>
      <c r="P510" s="25" t="s">
        <v>950</v>
      </c>
    </row>
    <row r="511" spans="1:17" s="25" customFormat="1" ht="16.5" thickBot="1" x14ac:dyDescent="0.3">
      <c r="A511" s="1515" t="s">
        <v>52</v>
      </c>
      <c r="B511" s="1516"/>
      <c r="C511" s="1516"/>
      <c r="D511" s="1516"/>
      <c r="E511" s="1516"/>
      <c r="F511" s="1516"/>
      <c r="G511" s="1516"/>
      <c r="H511" s="1516"/>
      <c r="I511" s="1516"/>
      <c r="J511" s="1516"/>
      <c r="K511" s="1516"/>
      <c r="L511" s="1516"/>
      <c r="M511" s="1516"/>
      <c r="N511" s="1517"/>
      <c r="O511" s="25" t="s">
        <v>946</v>
      </c>
      <c r="P511" s="25" t="s">
        <v>952</v>
      </c>
      <c r="Q511" s="577"/>
    </row>
    <row r="512" spans="1:17" ht="32.25" thickBot="1" x14ac:dyDescent="0.3">
      <c r="A512" s="485">
        <v>1</v>
      </c>
      <c r="B512" s="1220" t="s">
        <v>58</v>
      </c>
      <c r="C512" s="244" t="s">
        <v>668</v>
      </c>
      <c r="D512" s="116" t="s">
        <v>86</v>
      </c>
      <c r="E512" s="116">
        <v>2</v>
      </c>
      <c r="F512" s="115"/>
      <c r="G512" s="1257">
        <v>5</v>
      </c>
      <c r="H512" s="116" t="s">
        <v>670</v>
      </c>
      <c r="I512" s="116"/>
      <c r="J512" s="116" t="s">
        <v>37</v>
      </c>
      <c r="K512" s="244" t="s">
        <v>338</v>
      </c>
      <c r="L512" s="118" t="s">
        <v>671</v>
      </c>
      <c r="M512" s="120"/>
      <c r="N512" s="974"/>
      <c r="O512" s="25" t="s">
        <v>946</v>
      </c>
      <c r="P512" s="25" t="s">
        <v>952</v>
      </c>
      <c r="Q512" s="577" t="s">
        <v>1101</v>
      </c>
    </row>
    <row r="513" spans="1:17" s="103" customFormat="1" ht="32.25" thickBot="1" x14ac:dyDescent="0.3">
      <c r="A513" s="918">
        <v>1</v>
      </c>
      <c r="B513" s="1241" t="s">
        <v>527</v>
      </c>
      <c r="C513" s="754" t="s">
        <v>528</v>
      </c>
      <c r="D513" s="206" t="s">
        <v>223</v>
      </c>
      <c r="E513" s="206">
        <v>100</v>
      </c>
      <c r="F513" s="206"/>
      <c r="G513" s="1150">
        <v>78.554000000000002</v>
      </c>
      <c r="H513" s="754" t="s">
        <v>80</v>
      </c>
      <c r="I513" s="754"/>
      <c r="J513" s="206" t="s">
        <v>112</v>
      </c>
      <c r="K513" s="205"/>
      <c r="L513" s="754"/>
      <c r="M513" s="754" t="s">
        <v>822</v>
      </c>
      <c r="N513" s="975" t="s">
        <v>835</v>
      </c>
      <c r="O513" s="26" t="s">
        <v>946</v>
      </c>
      <c r="P513" s="26" t="s">
        <v>952</v>
      </c>
    </row>
    <row r="514" spans="1:17" ht="32.25" thickBot="1" x14ac:dyDescent="0.3">
      <c r="A514" s="921">
        <v>1</v>
      </c>
      <c r="B514" s="1216" t="s">
        <v>1049</v>
      </c>
      <c r="C514" s="130" t="s">
        <v>1085</v>
      </c>
      <c r="D514" s="131" t="s">
        <v>223</v>
      </c>
      <c r="E514" s="131"/>
      <c r="F514" s="131"/>
      <c r="G514" s="1260">
        <v>200</v>
      </c>
      <c r="H514" s="130" t="s">
        <v>80</v>
      </c>
      <c r="I514" s="130"/>
      <c r="J514" s="131" t="s">
        <v>114</v>
      </c>
      <c r="K514" s="748"/>
      <c r="L514" s="130"/>
      <c r="M514" s="130" t="s">
        <v>1086</v>
      </c>
      <c r="N514" s="1245"/>
      <c r="O514" s="25" t="s">
        <v>946</v>
      </c>
      <c r="P514" s="25" t="s">
        <v>952</v>
      </c>
      <c r="Q514" s="104" t="s">
        <v>1101</v>
      </c>
    </row>
    <row r="515" spans="1:17" ht="31.5" x14ac:dyDescent="0.25">
      <c r="A515" s="925">
        <v>1</v>
      </c>
      <c r="B515" s="1220" t="s">
        <v>6</v>
      </c>
      <c r="C515" s="778" t="s">
        <v>672</v>
      </c>
      <c r="D515" s="1235" t="s">
        <v>224</v>
      </c>
      <c r="E515" s="1235">
        <v>1</v>
      </c>
      <c r="F515" s="1235">
        <v>38</v>
      </c>
      <c r="G515" s="1253">
        <v>38</v>
      </c>
      <c r="H515" s="1235" t="s">
        <v>669</v>
      </c>
      <c r="I515" s="1235"/>
      <c r="J515" s="1235" t="s">
        <v>372</v>
      </c>
      <c r="K515" s="778" t="s">
        <v>663</v>
      </c>
      <c r="L515" s="779" t="s">
        <v>673</v>
      </c>
      <c r="M515" s="839" t="s">
        <v>773</v>
      </c>
      <c r="N515" s="971"/>
      <c r="O515" s="25" t="s">
        <v>946</v>
      </c>
      <c r="P515" s="25" t="s">
        <v>952</v>
      </c>
      <c r="Q515" s="104" t="s">
        <v>1101</v>
      </c>
    </row>
    <row r="516" spans="1:17" ht="48" thickBot="1" x14ac:dyDescent="0.3">
      <c r="A516" s="486">
        <v>2</v>
      </c>
      <c r="B516" s="1223" t="s">
        <v>172</v>
      </c>
      <c r="C516" s="1239" t="s">
        <v>173</v>
      </c>
      <c r="D516" s="598" t="s">
        <v>224</v>
      </c>
      <c r="E516" s="598">
        <v>4</v>
      </c>
      <c r="F516" s="598">
        <v>50</v>
      </c>
      <c r="G516" s="1261">
        <v>50</v>
      </c>
      <c r="H516" s="1239" t="s">
        <v>80</v>
      </c>
      <c r="I516" s="61"/>
      <c r="J516" s="598" t="s">
        <v>111</v>
      </c>
      <c r="K516" s="139"/>
      <c r="L516" s="1239"/>
      <c r="M516" s="747" t="s">
        <v>963</v>
      </c>
      <c r="N516" s="959"/>
      <c r="O516" s="25" t="s">
        <v>946</v>
      </c>
      <c r="P516" s="25" t="s">
        <v>952</v>
      </c>
      <c r="Q516" s="104" t="s">
        <v>944</v>
      </c>
    </row>
    <row r="517" spans="1:17" s="103" customFormat="1" ht="16.5" thickBot="1" x14ac:dyDescent="0.3">
      <c r="A517" s="1171">
        <v>1</v>
      </c>
      <c r="B517" s="1219" t="s">
        <v>217</v>
      </c>
      <c r="C517" s="1183" t="s">
        <v>1046</v>
      </c>
      <c r="D517" s="1184" t="s">
        <v>224</v>
      </c>
      <c r="E517" s="1184">
        <v>1</v>
      </c>
      <c r="F517" s="832">
        <v>70</v>
      </c>
      <c r="G517" s="1262">
        <v>14.4</v>
      </c>
      <c r="H517" s="1243" t="s">
        <v>383</v>
      </c>
      <c r="I517" s="131"/>
      <c r="J517" s="1184" t="s">
        <v>4</v>
      </c>
      <c r="K517" s="748"/>
      <c r="L517" s="130"/>
      <c r="M517" s="1000" t="s">
        <v>1016</v>
      </c>
      <c r="N517" s="1250" t="s">
        <v>1083</v>
      </c>
      <c r="O517" s="26" t="s">
        <v>946</v>
      </c>
      <c r="P517" s="26" t="s">
        <v>952</v>
      </c>
      <c r="Q517" s="103" t="s">
        <v>944</v>
      </c>
    </row>
    <row r="518" spans="1:17" ht="31.5" x14ac:dyDescent="0.25">
      <c r="A518" s="923"/>
      <c r="B518" s="942" t="s">
        <v>48</v>
      </c>
      <c r="C518" s="482"/>
      <c r="D518" s="439" t="s">
        <v>223</v>
      </c>
      <c r="E518" s="483"/>
      <c r="F518" s="461">
        <f>SUM(F512:F517)</f>
        <v>158</v>
      </c>
      <c r="G518" s="472">
        <f>SUM(G512:G517)</f>
        <v>385.95399999999995</v>
      </c>
      <c r="H518" s="461"/>
      <c r="I518" s="461"/>
      <c r="J518" s="437"/>
      <c r="K518" s="462"/>
      <c r="L518" s="623"/>
      <c r="M518" s="623"/>
      <c r="N518" s="981"/>
      <c r="O518" s="25" t="s">
        <v>946</v>
      </c>
      <c r="P518" s="25" t="s">
        <v>952</v>
      </c>
    </row>
    <row r="519" spans="1:17" x14ac:dyDescent="0.25">
      <c r="A519" s="923"/>
      <c r="B519" s="942" t="s">
        <v>227</v>
      </c>
      <c r="C519" s="482"/>
      <c r="D519" s="439"/>
      <c r="E519" s="440"/>
      <c r="F519" s="472"/>
      <c r="G519" s="442">
        <f>G518</f>
        <v>385.95399999999995</v>
      </c>
      <c r="H519" s="461"/>
      <c r="I519" s="461"/>
      <c r="J519" s="437"/>
      <c r="K519" s="462"/>
      <c r="L519" s="623"/>
      <c r="M519" s="623"/>
      <c r="N519" s="981"/>
      <c r="O519" s="25" t="s">
        <v>946</v>
      </c>
      <c r="P519" s="25" t="s">
        <v>952</v>
      </c>
    </row>
    <row r="520" spans="1:17" x14ac:dyDescent="0.25">
      <c r="A520" s="923"/>
      <c r="B520" s="942" t="s">
        <v>190</v>
      </c>
      <c r="C520" s="482"/>
      <c r="D520" s="439"/>
      <c r="E520" s="440"/>
      <c r="F520" s="472"/>
      <c r="G520" s="473"/>
      <c r="H520" s="461"/>
      <c r="I520" s="461"/>
      <c r="J520" s="437"/>
      <c r="K520" s="462"/>
      <c r="L520" s="623"/>
      <c r="M520" s="623"/>
      <c r="N520" s="981"/>
      <c r="O520" s="25" t="s">
        <v>946</v>
      </c>
      <c r="P520" s="25" t="s">
        <v>952</v>
      </c>
    </row>
    <row r="521" spans="1:17" ht="16.5" thickBot="1" x14ac:dyDescent="0.3">
      <c r="A521" s="1123"/>
      <c r="B521" s="943" t="s">
        <v>106</v>
      </c>
      <c r="C521" s="776"/>
      <c r="D521" s="447"/>
      <c r="E521" s="777"/>
      <c r="F521" s="539"/>
      <c r="G521" s="716"/>
      <c r="H521" s="512"/>
      <c r="I521" s="512"/>
      <c r="J521" s="510"/>
      <c r="K521" s="513"/>
      <c r="L521" s="624"/>
      <c r="M521" s="624"/>
      <c r="N521" s="1080"/>
      <c r="O521" s="25" t="s">
        <v>946</v>
      </c>
      <c r="P521" s="25" t="s">
        <v>952</v>
      </c>
    </row>
    <row r="522" spans="1:17" ht="16.5" thickBot="1" x14ac:dyDescent="0.3">
      <c r="A522" s="1430" t="s">
        <v>50</v>
      </c>
      <c r="B522" s="1431"/>
      <c r="C522" s="1431"/>
      <c r="D522" s="1431"/>
      <c r="E522" s="1431"/>
      <c r="F522" s="1431"/>
      <c r="G522" s="1431"/>
      <c r="H522" s="1431"/>
      <c r="I522" s="1431"/>
      <c r="J522" s="1431"/>
      <c r="K522" s="1431"/>
      <c r="L522" s="1431"/>
      <c r="M522" s="1431"/>
      <c r="N522" s="1432"/>
      <c r="O522" s="25" t="s">
        <v>946</v>
      </c>
      <c r="P522" s="104" t="s">
        <v>953</v>
      </c>
    </row>
    <row r="523" spans="1:17" ht="31.5" x14ac:dyDescent="0.25">
      <c r="A523" s="484">
        <v>1</v>
      </c>
      <c r="B523" s="1462" t="s">
        <v>38</v>
      </c>
      <c r="C523" s="182" t="s">
        <v>699</v>
      </c>
      <c r="D523" s="1227"/>
      <c r="E523" s="1227"/>
      <c r="F523" s="1227"/>
      <c r="G523" s="28">
        <v>10</v>
      </c>
      <c r="H523" s="1227" t="s">
        <v>661</v>
      </c>
      <c r="I523" s="1227"/>
      <c r="J523" s="1227" t="s">
        <v>112</v>
      </c>
      <c r="K523" s="182" t="s">
        <v>663</v>
      </c>
      <c r="L523" s="1252" t="s">
        <v>700</v>
      </c>
      <c r="M523" s="247" t="s">
        <v>824</v>
      </c>
      <c r="N523" s="958"/>
      <c r="O523" s="25" t="s">
        <v>946</v>
      </c>
      <c r="P523" s="104" t="s">
        <v>953</v>
      </c>
    </row>
    <row r="524" spans="1:17" ht="16.5" thickBot="1" x14ac:dyDescent="0.3">
      <c r="A524" s="485">
        <v>2</v>
      </c>
      <c r="B524" s="1463"/>
      <c r="C524" s="244" t="s">
        <v>701</v>
      </c>
      <c r="D524" s="116"/>
      <c r="E524" s="116"/>
      <c r="F524" s="116"/>
      <c r="G524" s="1257">
        <v>5</v>
      </c>
      <c r="H524" s="116" t="s">
        <v>661</v>
      </c>
      <c r="I524" s="116"/>
      <c r="J524" s="116" t="s">
        <v>112</v>
      </c>
      <c r="K524" s="244" t="s">
        <v>338</v>
      </c>
      <c r="L524" s="118" t="s">
        <v>702</v>
      </c>
      <c r="M524" s="120"/>
      <c r="N524" s="974"/>
      <c r="O524" s="25" t="s">
        <v>946</v>
      </c>
      <c r="P524" s="104" t="s">
        <v>953</v>
      </c>
    </row>
    <row r="525" spans="1:17" ht="31.5" x14ac:dyDescent="0.25">
      <c r="A525" s="484">
        <v>1</v>
      </c>
      <c r="B525" s="1462" t="s">
        <v>132</v>
      </c>
      <c r="C525" s="182" t="s">
        <v>703</v>
      </c>
      <c r="D525" s="1227" t="s">
        <v>224</v>
      </c>
      <c r="E525" s="1227">
        <v>1</v>
      </c>
      <c r="F525" s="106"/>
      <c r="G525" s="28">
        <v>70</v>
      </c>
      <c r="H525" s="1227" t="s">
        <v>661</v>
      </c>
      <c r="I525" s="1227"/>
      <c r="J525" s="1227" t="s">
        <v>113</v>
      </c>
      <c r="K525" s="182" t="s">
        <v>663</v>
      </c>
      <c r="L525" s="1252" t="s">
        <v>708</v>
      </c>
      <c r="M525" s="247" t="s">
        <v>853</v>
      </c>
      <c r="N525" s="958"/>
      <c r="O525" s="25" t="s">
        <v>946</v>
      </c>
      <c r="P525" s="104" t="s">
        <v>953</v>
      </c>
    </row>
    <row r="526" spans="1:17" ht="47.25" x14ac:dyDescent="0.25">
      <c r="A526" s="484">
        <v>2</v>
      </c>
      <c r="B526" s="1420"/>
      <c r="C526" s="182" t="s">
        <v>704</v>
      </c>
      <c r="D526" s="1227"/>
      <c r="E526" s="1227"/>
      <c r="F526" s="106"/>
      <c r="G526" s="28">
        <v>25</v>
      </c>
      <c r="H526" s="1227" t="s">
        <v>661</v>
      </c>
      <c r="I526" s="1227"/>
      <c r="J526" s="1227" t="s">
        <v>113</v>
      </c>
      <c r="K526" s="182" t="s">
        <v>663</v>
      </c>
      <c r="L526" s="1252" t="s">
        <v>709</v>
      </c>
      <c r="M526" s="114"/>
      <c r="N526" s="958"/>
      <c r="O526" s="25" t="s">
        <v>946</v>
      </c>
      <c r="P526" s="104" t="s">
        <v>953</v>
      </c>
    </row>
    <row r="527" spans="1:17" ht="16.5" thickBot="1" x14ac:dyDescent="0.3">
      <c r="A527" s="485">
        <v>3</v>
      </c>
      <c r="B527" s="1420"/>
      <c r="C527" s="244" t="s">
        <v>705</v>
      </c>
      <c r="D527" s="116"/>
      <c r="E527" s="116"/>
      <c r="F527" s="115"/>
      <c r="G527" s="1257">
        <v>5</v>
      </c>
      <c r="H527" s="116" t="s">
        <v>661</v>
      </c>
      <c r="I527" s="116"/>
      <c r="J527" s="116" t="s">
        <v>113</v>
      </c>
      <c r="K527" s="244" t="s">
        <v>338</v>
      </c>
      <c r="L527" s="118"/>
      <c r="M527" s="120"/>
      <c r="N527" s="974"/>
      <c r="O527" s="25" t="s">
        <v>946</v>
      </c>
      <c r="P527" s="104" t="s">
        <v>953</v>
      </c>
    </row>
    <row r="528" spans="1:17" ht="47.25" x14ac:dyDescent="0.25">
      <c r="A528" s="903">
        <v>1</v>
      </c>
      <c r="B528" s="1464" t="s">
        <v>39</v>
      </c>
      <c r="C528" s="181" t="s">
        <v>805</v>
      </c>
      <c r="D528" s="55" t="s">
        <v>224</v>
      </c>
      <c r="E528" s="55">
        <v>1</v>
      </c>
      <c r="F528" s="55">
        <v>72</v>
      </c>
      <c r="G528" s="56">
        <v>72</v>
      </c>
      <c r="H528" s="55" t="s">
        <v>661</v>
      </c>
      <c r="I528" s="55"/>
      <c r="J528" s="55" t="s">
        <v>115</v>
      </c>
      <c r="K528" s="181" t="s">
        <v>663</v>
      </c>
      <c r="L528" s="1238" t="s">
        <v>694</v>
      </c>
      <c r="M528" s="113" t="s">
        <v>854</v>
      </c>
      <c r="N528" s="956"/>
      <c r="O528" s="25" t="s">
        <v>946</v>
      </c>
      <c r="P528" s="104" t="s">
        <v>953</v>
      </c>
    </row>
    <row r="529" spans="1:17" ht="31.5" x14ac:dyDescent="0.25">
      <c r="A529" s="891">
        <v>2</v>
      </c>
      <c r="B529" s="1518"/>
      <c r="C529" s="3" t="s">
        <v>706</v>
      </c>
      <c r="D529" s="13" t="s">
        <v>224</v>
      </c>
      <c r="E529" s="13">
        <v>2</v>
      </c>
      <c r="F529" s="18">
        <v>15</v>
      </c>
      <c r="G529" s="1025">
        <v>15</v>
      </c>
      <c r="H529" s="1210" t="s">
        <v>661</v>
      </c>
      <c r="I529" s="1210"/>
      <c r="J529" s="1210" t="s">
        <v>113</v>
      </c>
      <c r="K529" s="3"/>
      <c r="L529" s="3" t="s">
        <v>707</v>
      </c>
      <c r="M529" s="4"/>
      <c r="N529" s="1125"/>
      <c r="O529" s="1074" t="s">
        <v>946</v>
      </c>
      <c r="P529" s="3" t="s">
        <v>953</v>
      </c>
      <c r="Q529" s="3"/>
    </row>
    <row r="530" spans="1:17" ht="29.25" customHeight="1" x14ac:dyDescent="0.25">
      <c r="A530" s="484">
        <v>3</v>
      </c>
      <c r="B530" s="1465"/>
      <c r="C530" s="7" t="s">
        <v>696</v>
      </c>
      <c r="D530" s="1212"/>
      <c r="E530" s="1212"/>
      <c r="F530" s="19">
        <v>60</v>
      </c>
      <c r="G530" s="1002">
        <v>60</v>
      </c>
      <c r="H530" s="1211" t="s">
        <v>661</v>
      </c>
      <c r="I530" s="1230"/>
      <c r="J530" s="1211" t="s">
        <v>114</v>
      </c>
      <c r="K530" s="5"/>
      <c r="L530" s="5"/>
      <c r="M530" s="7" t="s">
        <v>663</v>
      </c>
      <c r="N530" s="1013" t="s">
        <v>698</v>
      </c>
      <c r="O530" s="25" t="s">
        <v>946</v>
      </c>
      <c r="P530" s="104" t="s">
        <v>953</v>
      </c>
    </row>
    <row r="531" spans="1:17" ht="32.25" thickBot="1" x14ac:dyDescent="0.3">
      <c r="A531" s="486">
        <v>4</v>
      </c>
      <c r="B531" s="1466"/>
      <c r="C531" s="184" t="s">
        <v>695</v>
      </c>
      <c r="D531" s="61"/>
      <c r="E531" s="61"/>
      <c r="F531" s="109"/>
      <c r="G531" s="62">
        <v>10</v>
      </c>
      <c r="H531" s="61" t="s">
        <v>661</v>
      </c>
      <c r="I531" s="61"/>
      <c r="J531" s="61" t="s">
        <v>115</v>
      </c>
      <c r="K531" s="184" t="s">
        <v>663</v>
      </c>
      <c r="L531" s="1239" t="s">
        <v>697</v>
      </c>
      <c r="M531" s="747" t="s">
        <v>855</v>
      </c>
      <c r="N531" s="959"/>
      <c r="O531" s="25" t="s">
        <v>946</v>
      </c>
      <c r="P531" s="104" t="s">
        <v>953</v>
      </c>
    </row>
    <row r="532" spans="1:17" ht="63.75" thickBot="1" x14ac:dyDescent="0.3">
      <c r="A532" s="990">
        <v>1</v>
      </c>
      <c r="B532" s="1222" t="s">
        <v>1087</v>
      </c>
      <c r="C532" s="1011" t="s">
        <v>684</v>
      </c>
      <c r="D532" s="1236" t="s">
        <v>224</v>
      </c>
      <c r="E532" s="1236">
        <v>9</v>
      </c>
      <c r="F532" s="1007">
        <v>90</v>
      </c>
      <c r="G532" s="1254">
        <v>90</v>
      </c>
      <c r="H532" s="1236" t="s">
        <v>687</v>
      </c>
      <c r="I532" s="1236"/>
      <c r="J532" s="1236" t="s">
        <v>348</v>
      </c>
      <c r="K532" s="1012" t="s">
        <v>689</v>
      </c>
      <c r="L532" s="1008" t="s">
        <v>693</v>
      </c>
      <c r="M532" s="1009"/>
      <c r="N532" s="1010"/>
      <c r="O532" s="25" t="s">
        <v>946</v>
      </c>
      <c r="P532" s="104" t="s">
        <v>953</v>
      </c>
    </row>
    <row r="533" spans="1:17" ht="63.75" thickBot="1" x14ac:dyDescent="0.3">
      <c r="A533" s="1003">
        <v>1</v>
      </c>
      <c r="B533" s="1218" t="s">
        <v>89</v>
      </c>
      <c r="C533" s="866" t="s">
        <v>710</v>
      </c>
      <c r="D533" s="1234" t="s">
        <v>345</v>
      </c>
      <c r="E533" s="1234">
        <v>50</v>
      </c>
      <c r="F533" s="1004">
        <v>50</v>
      </c>
      <c r="G533" s="1259">
        <v>50</v>
      </c>
      <c r="H533" s="1234" t="s">
        <v>661</v>
      </c>
      <c r="I533" s="1234"/>
      <c r="J533" s="1234" t="s">
        <v>113</v>
      </c>
      <c r="K533" s="813" t="s">
        <v>663</v>
      </c>
      <c r="L533" s="813" t="s">
        <v>711</v>
      </c>
      <c r="M533" s="813" t="s">
        <v>857</v>
      </c>
      <c r="N533" s="1005"/>
      <c r="O533" s="25" t="s">
        <v>946</v>
      </c>
      <c r="P533" s="104" t="s">
        <v>953</v>
      </c>
    </row>
    <row r="534" spans="1:17" ht="47.25" x14ac:dyDescent="0.25">
      <c r="A534" s="304">
        <v>1</v>
      </c>
      <c r="B534" s="1213" t="s">
        <v>87</v>
      </c>
      <c r="C534" s="320" t="s">
        <v>683</v>
      </c>
      <c r="D534" s="1229" t="s">
        <v>223</v>
      </c>
      <c r="E534" s="1229">
        <v>100</v>
      </c>
      <c r="F534" s="212">
        <v>90</v>
      </c>
      <c r="G534" s="213">
        <v>90</v>
      </c>
      <c r="H534" s="1229" t="s">
        <v>661</v>
      </c>
      <c r="I534" s="1229"/>
      <c r="J534" s="1229" t="s">
        <v>35</v>
      </c>
      <c r="K534" s="320" t="s">
        <v>688</v>
      </c>
      <c r="L534" s="113" t="s">
        <v>691</v>
      </c>
      <c r="M534" s="113"/>
      <c r="N534" s="961"/>
      <c r="O534" s="25" t="s">
        <v>946</v>
      </c>
      <c r="P534" s="104" t="s">
        <v>953</v>
      </c>
    </row>
    <row r="535" spans="1:17" ht="32.25" thickBot="1" x14ac:dyDescent="0.3">
      <c r="A535" s="321">
        <v>1</v>
      </c>
      <c r="B535" s="1223" t="s">
        <v>138</v>
      </c>
      <c r="C535" s="1239" t="s">
        <v>682</v>
      </c>
      <c r="D535" s="61" t="s">
        <v>223</v>
      </c>
      <c r="E535" s="61">
        <v>400</v>
      </c>
      <c r="F535" s="109">
        <v>300</v>
      </c>
      <c r="G535" s="62">
        <v>300</v>
      </c>
      <c r="H535" s="61" t="s">
        <v>661</v>
      </c>
      <c r="I535" s="61"/>
      <c r="J535" s="598" t="s">
        <v>109</v>
      </c>
      <c r="K535" s="1239" t="s">
        <v>688</v>
      </c>
      <c r="L535" s="1239" t="s">
        <v>690</v>
      </c>
      <c r="M535" s="151" t="s">
        <v>1088</v>
      </c>
      <c r="N535" s="959"/>
      <c r="O535" s="25" t="s">
        <v>946</v>
      </c>
      <c r="P535" s="104" t="s">
        <v>953</v>
      </c>
    </row>
    <row r="536" spans="1:17" s="25" customFormat="1" ht="31.5" x14ac:dyDescent="0.25">
      <c r="A536" s="926"/>
      <c r="B536" s="1006" t="s">
        <v>49</v>
      </c>
      <c r="C536" s="487"/>
      <c r="D536" s="450" t="s">
        <v>223</v>
      </c>
      <c r="E536" s="488"/>
      <c r="F536" s="88">
        <f>SUM(F523:F535)</f>
        <v>677</v>
      </c>
      <c r="G536" s="452">
        <f>SUM(G523:G535)</f>
        <v>802</v>
      </c>
      <c r="H536" s="89"/>
      <c r="I536" s="89"/>
      <c r="J536" s="920"/>
      <c r="K536" s="453"/>
      <c r="L536" s="641"/>
      <c r="M536" s="454"/>
      <c r="N536" s="1120"/>
      <c r="O536" s="25" t="s">
        <v>946</v>
      </c>
      <c r="P536" s="104" t="s">
        <v>953</v>
      </c>
    </row>
    <row r="537" spans="1:17" s="25" customFormat="1" x14ac:dyDescent="0.25">
      <c r="A537" s="909"/>
      <c r="B537" s="935" t="s">
        <v>60</v>
      </c>
      <c r="C537" s="270"/>
      <c r="D537" s="271"/>
      <c r="E537" s="490"/>
      <c r="F537" s="95"/>
      <c r="G537" s="456">
        <f>G536</f>
        <v>802</v>
      </c>
      <c r="H537" s="97"/>
      <c r="I537" s="97"/>
      <c r="J537" s="526"/>
      <c r="K537" s="239"/>
      <c r="L537" s="623"/>
      <c r="M537" s="238"/>
      <c r="N537" s="1088"/>
      <c r="O537" s="25" t="s">
        <v>946</v>
      </c>
      <c r="P537" s="104" t="s">
        <v>953</v>
      </c>
    </row>
    <row r="538" spans="1:17" s="25" customFormat="1" x14ac:dyDescent="0.25">
      <c r="A538" s="909"/>
      <c r="B538" s="935" t="s">
        <v>190</v>
      </c>
      <c r="C538" s="270"/>
      <c r="D538" s="271"/>
      <c r="E538" s="490"/>
      <c r="F538" s="95"/>
      <c r="G538" s="491"/>
      <c r="H538" s="97"/>
      <c r="I538" s="97"/>
      <c r="J538" s="526"/>
      <c r="K538" s="239"/>
      <c r="L538" s="623"/>
      <c r="M538" s="238"/>
      <c r="N538" s="1088"/>
      <c r="O538" s="25" t="s">
        <v>946</v>
      </c>
      <c r="P538" s="104" t="s">
        <v>953</v>
      </c>
    </row>
    <row r="539" spans="1:17" s="25" customFormat="1" x14ac:dyDescent="0.25">
      <c r="A539" s="909"/>
      <c r="B539" s="935" t="s">
        <v>106</v>
      </c>
      <c r="C539" s="270"/>
      <c r="D539" s="271"/>
      <c r="E539" s="490"/>
      <c r="F539" s="95"/>
      <c r="G539" s="492"/>
      <c r="H539" s="97"/>
      <c r="I539" s="97"/>
      <c r="J539" s="526"/>
      <c r="K539" s="239"/>
      <c r="L539" s="623"/>
      <c r="M539" s="238"/>
      <c r="N539" s="1088"/>
      <c r="O539" s="25" t="s">
        <v>946</v>
      </c>
      <c r="P539" s="104" t="s">
        <v>953</v>
      </c>
    </row>
    <row r="540" spans="1:17" s="25" customFormat="1" ht="47.25" x14ac:dyDescent="0.25">
      <c r="A540" s="1126"/>
      <c r="B540" s="949" t="s">
        <v>185</v>
      </c>
      <c r="C540" s="493"/>
      <c r="D540" s="494" t="s">
        <v>223</v>
      </c>
      <c r="E540" s="495"/>
      <c r="F540" s="864">
        <f>F536+F518+F507+F495+F483+F465+F423</f>
        <v>2808</v>
      </c>
      <c r="G540" s="865">
        <f>G536+G518+G507+G495+G483+G465+G423</f>
        <v>5455.9</v>
      </c>
      <c r="H540" s="864"/>
      <c r="I540" s="864"/>
      <c r="J540" s="498"/>
      <c r="K540" s="496"/>
      <c r="L540" s="601"/>
      <c r="M540" s="601"/>
      <c r="N540" s="1127"/>
      <c r="O540" s="25" t="s">
        <v>946</v>
      </c>
    </row>
    <row r="541" spans="1:17" s="25" customFormat="1" x14ac:dyDescent="0.25">
      <c r="A541" s="1126"/>
      <c r="B541" s="949" t="s">
        <v>227</v>
      </c>
      <c r="C541" s="497"/>
      <c r="D541" s="498"/>
      <c r="E541" s="499"/>
      <c r="F541" s="500"/>
      <c r="G541" s="501">
        <v>4105.8999999999996</v>
      </c>
      <c r="H541" s="1072"/>
      <c r="I541" s="503"/>
      <c r="J541" s="498"/>
      <c r="K541" s="496"/>
      <c r="L541" s="601"/>
      <c r="M541" s="601"/>
      <c r="N541" s="1127"/>
      <c r="O541" s="25" t="s">
        <v>946</v>
      </c>
    </row>
    <row r="542" spans="1:17" s="25" customFormat="1" x14ac:dyDescent="0.25">
      <c r="A542" s="1126"/>
      <c r="B542" s="949" t="s">
        <v>190</v>
      </c>
      <c r="C542" s="497"/>
      <c r="D542" s="498"/>
      <c r="E542" s="499"/>
      <c r="F542" s="500"/>
      <c r="G542" s="504"/>
      <c r="H542" s="502"/>
      <c r="I542" s="503"/>
      <c r="J542" s="498"/>
      <c r="K542" s="496"/>
      <c r="L542" s="601"/>
      <c r="M542" s="601"/>
      <c r="N542" s="1127"/>
      <c r="O542" s="25" t="s">
        <v>946</v>
      </c>
    </row>
    <row r="543" spans="1:17" s="25" customFormat="1" ht="16.5" thickBot="1" x14ac:dyDescent="0.3">
      <c r="A543" s="1393"/>
      <c r="B543" s="1394" t="s">
        <v>106</v>
      </c>
      <c r="C543" s="1395"/>
      <c r="D543" s="1396"/>
      <c r="E543" s="1397"/>
      <c r="F543" s="1398"/>
      <c r="G543" s="1399">
        <f>G426</f>
        <v>1350</v>
      </c>
      <c r="H543" s="1398"/>
      <c r="I543" s="1400"/>
      <c r="J543" s="1396"/>
      <c r="K543" s="1401"/>
      <c r="L543" s="1402"/>
      <c r="M543" s="1402"/>
      <c r="N543" s="1403"/>
      <c r="O543" s="25" t="s">
        <v>946</v>
      </c>
    </row>
    <row r="544" spans="1:17" s="25" customFormat="1" ht="16.5" thickBot="1" x14ac:dyDescent="0.3">
      <c r="A544" s="1519" t="s">
        <v>203</v>
      </c>
      <c r="B544" s="1520"/>
      <c r="C544" s="1520"/>
      <c r="D544" s="1520"/>
      <c r="E544" s="1520"/>
      <c r="F544" s="1520"/>
      <c r="G544" s="1520"/>
      <c r="H544" s="1520"/>
      <c r="I544" s="1520"/>
      <c r="J544" s="1520"/>
      <c r="K544" s="1520"/>
      <c r="L544" s="1520"/>
      <c r="M544" s="1520"/>
      <c r="N544" s="1521"/>
      <c r="O544" s="25" t="s">
        <v>947</v>
      </c>
    </row>
    <row r="545" spans="1:16" s="25" customFormat="1" ht="16.5" thickBot="1" x14ac:dyDescent="0.3">
      <c r="A545" s="1501" t="s">
        <v>222</v>
      </c>
      <c r="B545" s="1502"/>
      <c r="C545" s="1502"/>
      <c r="D545" s="1502"/>
      <c r="E545" s="1502"/>
      <c r="F545" s="1502"/>
      <c r="G545" s="1502"/>
      <c r="H545" s="1502"/>
      <c r="I545" s="1502"/>
      <c r="J545" s="1502"/>
      <c r="K545" s="1502"/>
      <c r="L545" s="1502"/>
      <c r="M545" s="1502"/>
      <c r="N545" s="1503"/>
      <c r="O545" s="25" t="s">
        <v>947</v>
      </c>
      <c r="P545" s="25" t="s">
        <v>944</v>
      </c>
    </row>
    <row r="546" spans="1:16" s="103" customFormat="1" ht="94.5" x14ac:dyDescent="0.25">
      <c r="A546" s="347">
        <v>1</v>
      </c>
      <c r="B546" s="1417" t="s">
        <v>745</v>
      </c>
      <c r="C546" s="1185" t="s">
        <v>574</v>
      </c>
      <c r="D546" s="1186" t="s">
        <v>121</v>
      </c>
      <c r="E546" s="1186">
        <v>140</v>
      </c>
      <c r="F546" s="1187"/>
      <c r="G546" s="1524">
        <v>195.298</v>
      </c>
      <c r="H546" s="1186" t="s">
        <v>523</v>
      </c>
      <c r="I546" s="1186"/>
      <c r="J546" s="1243"/>
      <c r="K546" s="1243"/>
      <c r="L546" s="1243"/>
      <c r="M546" s="1243" t="s">
        <v>1016</v>
      </c>
      <c r="N546" s="1527" t="s">
        <v>1039</v>
      </c>
      <c r="O546" s="26" t="s">
        <v>947</v>
      </c>
      <c r="P546" s="26" t="s">
        <v>944</v>
      </c>
    </row>
    <row r="547" spans="1:16" s="103" customFormat="1" ht="63" x14ac:dyDescent="0.25">
      <c r="A547" s="306">
        <v>2</v>
      </c>
      <c r="B547" s="1417"/>
      <c r="C547" s="308" t="s">
        <v>575</v>
      </c>
      <c r="D547" s="505" t="s">
        <v>121</v>
      </c>
      <c r="E547" s="505">
        <v>180</v>
      </c>
      <c r="F547" s="749"/>
      <c r="G547" s="1524"/>
      <c r="H547" s="505" t="s">
        <v>523</v>
      </c>
      <c r="I547" s="505"/>
      <c r="J547" s="1230"/>
      <c r="K547" s="1230"/>
      <c r="L547" s="1230"/>
      <c r="M547" s="1230" t="s">
        <v>1016</v>
      </c>
      <c r="N547" s="1527"/>
      <c r="O547" s="26" t="s">
        <v>947</v>
      </c>
      <c r="P547" s="26" t="s">
        <v>944</v>
      </c>
    </row>
    <row r="548" spans="1:16" s="103" customFormat="1" ht="78.75" x14ac:dyDescent="0.25">
      <c r="A548" s="306">
        <v>3</v>
      </c>
      <c r="B548" s="1417"/>
      <c r="C548" s="308" t="s">
        <v>576</v>
      </c>
      <c r="D548" s="505" t="s">
        <v>121</v>
      </c>
      <c r="E548" s="505">
        <v>180</v>
      </c>
      <c r="F548" s="749"/>
      <c r="G548" s="1525"/>
      <c r="H548" s="505" t="s">
        <v>523</v>
      </c>
      <c r="I548" s="505"/>
      <c r="J548" s="1230"/>
      <c r="K548" s="1230"/>
      <c r="L548" s="1230"/>
      <c r="M548" s="1230" t="s">
        <v>1016</v>
      </c>
      <c r="N548" s="1528"/>
      <c r="O548" s="26" t="s">
        <v>947</v>
      </c>
      <c r="P548" s="26" t="s">
        <v>944</v>
      </c>
    </row>
    <row r="549" spans="1:16" s="103" customFormat="1" ht="110.25" x14ac:dyDescent="0.25">
      <c r="A549" s="306">
        <v>4</v>
      </c>
      <c r="B549" s="1417"/>
      <c r="C549" s="308" t="s">
        <v>577</v>
      </c>
      <c r="D549" s="505" t="s">
        <v>121</v>
      </c>
      <c r="E549" s="505">
        <v>22.5</v>
      </c>
      <c r="F549" s="749"/>
      <c r="G549" s="1137">
        <v>37.667999999999999</v>
      </c>
      <c r="H549" s="505" t="s">
        <v>80</v>
      </c>
      <c r="I549" s="505"/>
      <c r="J549" s="1230"/>
      <c r="K549" s="147"/>
      <c r="L549" s="742"/>
      <c r="M549" s="247" t="s">
        <v>929</v>
      </c>
      <c r="N549" s="957" t="s">
        <v>1120</v>
      </c>
      <c r="O549" s="26" t="s">
        <v>947</v>
      </c>
      <c r="P549" s="26" t="s">
        <v>944</v>
      </c>
    </row>
    <row r="550" spans="1:16" s="103" customFormat="1" x14ac:dyDescent="0.25">
      <c r="A550" s="306">
        <v>5</v>
      </c>
      <c r="B550" s="1417"/>
      <c r="C550" s="750" t="s">
        <v>578</v>
      </c>
      <c r="D550" s="505" t="s">
        <v>121</v>
      </c>
      <c r="E550" s="505">
        <v>50</v>
      </c>
      <c r="F550" s="749"/>
      <c r="G550" s="1137">
        <v>53.140999999999998</v>
      </c>
      <c r="H550" s="505" t="s">
        <v>523</v>
      </c>
      <c r="I550" s="505"/>
      <c r="J550" s="1230"/>
      <c r="K550" s="147"/>
      <c r="L550" s="742"/>
      <c r="M550" s="247" t="s">
        <v>1090</v>
      </c>
      <c r="N550" s="957" t="s">
        <v>1151</v>
      </c>
      <c r="O550" s="26" t="s">
        <v>947</v>
      </c>
      <c r="P550" s="26" t="s">
        <v>944</v>
      </c>
    </row>
    <row r="551" spans="1:16" s="103" customFormat="1" ht="31.5" x14ac:dyDescent="0.25">
      <c r="A551" s="306">
        <v>6</v>
      </c>
      <c r="B551" s="1417"/>
      <c r="C551" s="308" t="s">
        <v>579</v>
      </c>
      <c r="D551" s="505"/>
      <c r="E551" s="505"/>
      <c r="F551" s="749"/>
      <c r="G551" s="1137">
        <v>6.31</v>
      </c>
      <c r="H551" s="505" t="s">
        <v>80</v>
      </c>
      <c r="I551" s="505"/>
      <c r="J551" s="1230"/>
      <c r="K551" s="147"/>
      <c r="L551" s="742"/>
      <c r="M551" s="247" t="s">
        <v>925</v>
      </c>
      <c r="N551" s="957" t="s">
        <v>1148</v>
      </c>
      <c r="O551" s="26" t="s">
        <v>947</v>
      </c>
      <c r="P551" s="26" t="s">
        <v>944</v>
      </c>
    </row>
    <row r="552" spans="1:16" s="103" customFormat="1" ht="94.5" x14ac:dyDescent="0.25">
      <c r="A552" s="306">
        <v>7</v>
      </c>
      <c r="B552" s="1417"/>
      <c r="C552" s="308" t="s">
        <v>580</v>
      </c>
      <c r="D552" s="505" t="s">
        <v>581</v>
      </c>
      <c r="E552" s="505">
        <v>40</v>
      </c>
      <c r="F552" s="749"/>
      <c r="G552" s="1137">
        <v>37.546999999999997</v>
      </c>
      <c r="H552" s="505" t="s">
        <v>80</v>
      </c>
      <c r="I552" s="505"/>
      <c r="J552" s="1230"/>
      <c r="K552" s="147"/>
      <c r="L552" s="742"/>
      <c r="M552" s="247" t="s">
        <v>962</v>
      </c>
      <c r="N552" s="957" t="s">
        <v>1099</v>
      </c>
      <c r="O552" s="26" t="s">
        <v>947</v>
      </c>
      <c r="P552" s="26" t="s">
        <v>944</v>
      </c>
    </row>
    <row r="553" spans="1:16" s="103" customFormat="1" ht="126" x14ac:dyDescent="0.25">
      <c r="A553" s="306">
        <v>8</v>
      </c>
      <c r="B553" s="1417"/>
      <c r="C553" s="1242" t="s">
        <v>582</v>
      </c>
      <c r="D553" s="505" t="s">
        <v>581</v>
      </c>
      <c r="E553" s="505">
        <v>175</v>
      </c>
      <c r="F553" s="749"/>
      <c r="G553" s="1137">
        <v>46.100999999999999</v>
      </c>
      <c r="H553" s="505" t="s">
        <v>80</v>
      </c>
      <c r="I553" s="505"/>
      <c r="J553" s="1230"/>
      <c r="K553" s="147"/>
      <c r="L553" s="742"/>
      <c r="M553" s="247" t="s">
        <v>930</v>
      </c>
      <c r="N553" s="957" t="s">
        <v>1104</v>
      </c>
      <c r="O553" s="26" t="s">
        <v>947</v>
      </c>
      <c r="P553" s="26" t="s">
        <v>944</v>
      </c>
    </row>
    <row r="554" spans="1:16" s="103" customFormat="1" ht="110.25" x14ac:dyDescent="0.25">
      <c r="A554" s="306">
        <v>9</v>
      </c>
      <c r="B554" s="1417"/>
      <c r="C554" s="308" t="s">
        <v>583</v>
      </c>
      <c r="D554" s="505" t="s">
        <v>86</v>
      </c>
      <c r="E554" s="505">
        <v>10</v>
      </c>
      <c r="F554" s="749"/>
      <c r="G554" s="1137">
        <v>157.40700000000001</v>
      </c>
      <c r="H554" s="505" t="s">
        <v>80</v>
      </c>
      <c r="I554" s="505"/>
      <c r="J554" s="1230"/>
      <c r="K554" s="147"/>
      <c r="L554" s="742"/>
      <c r="M554" s="247" t="s">
        <v>931</v>
      </c>
      <c r="N554" s="957" t="s">
        <v>1100</v>
      </c>
      <c r="O554" s="26" t="s">
        <v>947</v>
      </c>
      <c r="P554" s="26" t="s">
        <v>944</v>
      </c>
    </row>
    <row r="555" spans="1:16" s="103" customFormat="1" ht="31.5" x14ac:dyDescent="0.25">
      <c r="A555" s="306">
        <v>10</v>
      </c>
      <c r="B555" s="1417"/>
      <c r="C555" s="751" t="s">
        <v>585</v>
      </c>
      <c r="D555" s="505" t="s">
        <v>581</v>
      </c>
      <c r="E555" s="505">
        <v>6</v>
      </c>
      <c r="F555" s="749"/>
      <c r="G555" s="1137">
        <v>10</v>
      </c>
      <c r="H555" s="505" t="s">
        <v>80</v>
      </c>
      <c r="I555" s="505"/>
      <c r="J555" s="1230"/>
      <c r="K555" s="147"/>
      <c r="L555" s="742"/>
      <c r="M555" s="247" t="s">
        <v>924</v>
      </c>
      <c r="N555" s="957" t="s">
        <v>1111</v>
      </c>
      <c r="O555" s="26" t="s">
        <v>947</v>
      </c>
      <c r="P555" s="26" t="s">
        <v>944</v>
      </c>
    </row>
    <row r="556" spans="1:16" s="103" customFormat="1" ht="31.5" x14ac:dyDescent="0.25">
      <c r="A556" s="306">
        <v>11</v>
      </c>
      <c r="B556" s="1417"/>
      <c r="C556" s="308" t="s">
        <v>584</v>
      </c>
      <c r="D556" s="505" t="s">
        <v>581</v>
      </c>
      <c r="E556" s="505">
        <v>1200</v>
      </c>
      <c r="F556" s="749"/>
      <c r="G556" s="1531">
        <v>59.795999999999999</v>
      </c>
      <c r="H556" s="505" t="s">
        <v>80</v>
      </c>
      <c r="I556" s="505"/>
      <c r="J556" s="1230"/>
      <c r="K556" s="147"/>
      <c r="L556" s="742"/>
      <c r="M556" s="1532" t="s">
        <v>934</v>
      </c>
      <c r="N556" s="1534" t="s">
        <v>1105</v>
      </c>
      <c r="O556" s="26" t="s">
        <v>947</v>
      </c>
      <c r="P556" s="26" t="s">
        <v>944</v>
      </c>
    </row>
    <row r="557" spans="1:16" s="103" customFormat="1" ht="47.25" x14ac:dyDescent="0.25">
      <c r="A557" s="306">
        <v>12</v>
      </c>
      <c r="B557" s="1417"/>
      <c r="C557" s="308" t="s">
        <v>586</v>
      </c>
      <c r="D557" s="505" t="s">
        <v>86</v>
      </c>
      <c r="E557" s="505">
        <v>8</v>
      </c>
      <c r="F557" s="749"/>
      <c r="G557" s="1525"/>
      <c r="H557" s="505" t="s">
        <v>80</v>
      </c>
      <c r="I557" s="505"/>
      <c r="J557" s="1230"/>
      <c r="K557" s="147"/>
      <c r="L557" s="742"/>
      <c r="M557" s="1533"/>
      <c r="N557" s="1528"/>
      <c r="O557" s="26" t="s">
        <v>947</v>
      </c>
      <c r="P557" s="26" t="s">
        <v>944</v>
      </c>
    </row>
    <row r="558" spans="1:16" s="103" customFormat="1" ht="47.25" x14ac:dyDescent="0.25">
      <c r="A558" s="306">
        <v>13</v>
      </c>
      <c r="B558" s="1417"/>
      <c r="C558" s="308" t="s">
        <v>587</v>
      </c>
      <c r="D558" s="505" t="s">
        <v>121</v>
      </c>
      <c r="E558" s="505">
        <v>10</v>
      </c>
      <c r="F558" s="749"/>
      <c r="G558" s="216">
        <v>15</v>
      </c>
      <c r="H558" s="505" t="s">
        <v>523</v>
      </c>
      <c r="I558" s="505"/>
      <c r="J558" s="1230"/>
      <c r="K558" s="759" t="s">
        <v>1043</v>
      </c>
      <c r="L558" s="742"/>
      <c r="M558" s="247" t="s">
        <v>1048</v>
      </c>
      <c r="N558" s="957"/>
      <c r="O558" s="26" t="s">
        <v>947</v>
      </c>
      <c r="P558" s="26" t="s">
        <v>944</v>
      </c>
    </row>
    <row r="559" spans="1:16" s="103" customFormat="1" ht="47.25" x14ac:dyDescent="0.25">
      <c r="A559" s="306">
        <v>14</v>
      </c>
      <c r="B559" s="1417"/>
      <c r="C559" s="308" t="s">
        <v>588</v>
      </c>
      <c r="D559" s="505" t="s">
        <v>86</v>
      </c>
      <c r="E559" s="505">
        <v>1</v>
      </c>
      <c r="F559" s="749"/>
      <c r="G559" s="1137">
        <v>8.4600000000000009</v>
      </c>
      <c r="H559" s="505" t="s">
        <v>590</v>
      </c>
      <c r="I559" s="505"/>
      <c r="J559" s="1230"/>
      <c r="K559" s="147"/>
      <c r="L559" s="742"/>
      <c r="M559" s="247" t="s">
        <v>966</v>
      </c>
      <c r="N559" s="957" t="s">
        <v>1152</v>
      </c>
      <c r="O559" s="26" t="s">
        <v>947</v>
      </c>
      <c r="P559" s="26" t="s">
        <v>944</v>
      </c>
    </row>
    <row r="560" spans="1:16" s="103" customFormat="1" ht="47.25" x14ac:dyDescent="0.25">
      <c r="A560" s="306">
        <v>15</v>
      </c>
      <c r="B560" s="1417"/>
      <c r="C560" s="752" t="s">
        <v>589</v>
      </c>
      <c r="D560" s="593"/>
      <c r="E560" s="593"/>
      <c r="F560" s="753"/>
      <c r="G560" s="1531">
        <v>14.89</v>
      </c>
      <c r="H560" s="505" t="s">
        <v>80</v>
      </c>
      <c r="I560" s="505"/>
      <c r="J560" s="1230"/>
      <c r="K560" s="147"/>
      <c r="L560" s="742"/>
      <c r="M560" s="1499" t="s">
        <v>1014</v>
      </c>
      <c r="N560" s="1534" t="s">
        <v>1068</v>
      </c>
      <c r="O560" s="26" t="s">
        <v>947</v>
      </c>
      <c r="P560" s="26" t="s">
        <v>944</v>
      </c>
    </row>
    <row r="561" spans="1:16" s="103" customFormat="1" ht="48" thickBot="1" x14ac:dyDescent="0.3">
      <c r="A561" s="1070">
        <v>16</v>
      </c>
      <c r="B561" s="1417"/>
      <c r="C561" s="1242" t="s">
        <v>933</v>
      </c>
      <c r="D561" s="1230" t="s">
        <v>121</v>
      </c>
      <c r="E561" s="1230">
        <v>15</v>
      </c>
      <c r="F561" s="1230"/>
      <c r="G561" s="1525"/>
      <c r="H561" s="1071" t="s">
        <v>80</v>
      </c>
      <c r="I561" s="1071"/>
      <c r="J561" s="736"/>
      <c r="K561" s="160"/>
      <c r="L561" s="1071"/>
      <c r="M561" s="1530"/>
      <c r="N561" s="1535"/>
      <c r="O561" s="26" t="s">
        <v>947</v>
      </c>
      <c r="P561" s="26" t="s">
        <v>944</v>
      </c>
    </row>
    <row r="562" spans="1:16" ht="48" thickBot="1" x14ac:dyDescent="0.3">
      <c r="A562" s="918">
        <v>1</v>
      </c>
      <c r="B562" s="1241" t="s">
        <v>846</v>
      </c>
      <c r="C562" s="876" t="s">
        <v>847</v>
      </c>
      <c r="D562" s="877" t="s">
        <v>345</v>
      </c>
      <c r="E562" s="877">
        <v>55</v>
      </c>
      <c r="F562" s="877"/>
      <c r="G562" s="878">
        <v>1193.2</v>
      </c>
      <c r="H562" s="876" t="s">
        <v>82</v>
      </c>
      <c r="I562" s="876"/>
      <c r="J562" s="877"/>
      <c r="K562" s="876"/>
      <c r="L562" s="876"/>
      <c r="M562" s="879" t="s">
        <v>842</v>
      </c>
      <c r="N562" s="979" t="s">
        <v>848</v>
      </c>
      <c r="O562" s="25" t="s">
        <v>947</v>
      </c>
      <c r="P562" s="25" t="s">
        <v>944</v>
      </c>
    </row>
    <row r="563" spans="1:16" x14ac:dyDescent="0.25">
      <c r="A563" s="903">
        <v>1</v>
      </c>
      <c r="B563" s="1460" t="s">
        <v>160</v>
      </c>
      <c r="C563" s="1238" t="s">
        <v>85</v>
      </c>
      <c r="D563" s="74" t="s">
        <v>581</v>
      </c>
      <c r="E563" s="74">
        <v>1000</v>
      </c>
      <c r="F563" s="74"/>
      <c r="G563" s="56">
        <v>10</v>
      </c>
      <c r="H563" s="1238" t="s">
        <v>80</v>
      </c>
      <c r="I563" s="74"/>
      <c r="J563" s="74" t="s">
        <v>152</v>
      </c>
      <c r="K563" s="121"/>
      <c r="L563" s="1238"/>
      <c r="M563" s="1529" t="s">
        <v>1091</v>
      </c>
      <c r="N563" s="956"/>
      <c r="O563" s="25" t="s">
        <v>947</v>
      </c>
      <c r="P563" s="25" t="s">
        <v>944</v>
      </c>
    </row>
    <row r="564" spans="1:16" ht="16.5" thickBot="1" x14ac:dyDescent="0.3">
      <c r="A564" s="486">
        <v>2</v>
      </c>
      <c r="B564" s="1461"/>
      <c r="C564" s="1239" t="s">
        <v>130</v>
      </c>
      <c r="D564" s="598" t="s">
        <v>224</v>
      </c>
      <c r="E564" s="598">
        <v>10</v>
      </c>
      <c r="F564" s="598"/>
      <c r="G564" s="62">
        <v>15</v>
      </c>
      <c r="H564" s="1239" t="s">
        <v>80</v>
      </c>
      <c r="I564" s="598"/>
      <c r="J564" s="598" t="s">
        <v>152</v>
      </c>
      <c r="K564" s="150"/>
      <c r="L564" s="1239"/>
      <c r="M564" s="1530"/>
      <c r="N564" s="959"/>
      <c r="O564" s="25" t="s">
        <v>947</v>
      </c>
      <c r="P564" s="25" t="s">
        <v>944</v>
      </c>
    </row>
    <row r="565" spans="1:16" s="25" customFormat="1" x14ac:dyDescent="0.25">
      <c r="A565" s="1128"/>
      <c r="B565" s="947" t="s">
        <v>123</v>
      </c>
      <c r="C565" s="433"/>
      <c r="D565" s="434" t="s">
        <v>223</v>
      </c>
      <c r="E565" s="642"/>
      <c r="F565" s="642">
        <f>SUM(F546:F564)</f>
        <v>0</v>
      </c>
      <c r="G565" s="436">
        <f>SUM(G546:G564)</f>
        <v>1859.8180000000002</v>
      </c>
      <c r="H565" s="506"/>
      <c r="I565" s="506"/>
      <c r="J565" s="432"/>
      <c r="K565" s="507"/>
      <c r="L565" s="641"/>
      <c r="M565" s="641"/>
      <c r="N565" s="1122"/>
      <c r="O565" s="25" t="s">
        <v>947</v>
      </c>
      <c r="P565" s="25" t="s">
        <v>944</v>
      </c>
    </row>
    <row r="566" spans="1:16" s="25" customFormat="1" x14ac:dyDescent="0.25">
      <c r="A566" s="1100"/>
      <c r="B566" s="942" t="s">
        <v>227</v>
      </c>
      <c r="C566" s="438"/>
      <c r="D566" s="439"/>
      <c r="E566" s="437"/>
      <c r="F566" s="441"/>
      <c r="G566" s="508">
        <f>G565-G562</f>
        <v>666.61800000000017</v>
      </c>
      <c r="H566" s="461"/>
      <c r="I566" s="461"/>
      <c r="J566" s="437"/>
      <c r="K566" s="462"/>
      <c r="L566" s="623"/>
      <c r="M566" s="444"/>
      <c r="N566" s="981"/>
      <c r="O566" s="25" t="s">
        <v>947</v>
      </c>
      <c r="P566" s="25" t="s">
        <v>944</v>
      </c>
    </row>
    <row r="567" spans="1:16" s="25" customFormat="1" x14ac:dyDescent="0.25">
      <c r="A567" s="1100"/>
      <c r="B567" s="942" t="s">
        <v>190</v>
      </c>
      <c r="C567" s="438"/>
      <c r="D567" s="439"/>
      <c r="E567" s="437"/>
      <c r="F567" s="441"/>
      <c r="G567" s="509"/>
      <c r="H567" s="461"/>
      <c r="I567" s="461"/>
      <c r="J567" s="437"/>
      <c r="K567" s="462"/>
      <c r="L567" s="623"/>
      <c r="M567" s="444"/>
      <c r="N567" s="981"/>
      <c r="O567" s="25" t="s">
        <v>947</v>
      </c>
      <c r="P567" s="25" t="s">
        <v>944</v>
      </c>
    </row>
    <row r="568" spans="1:16" s="25" customFormat="1" ht="16.5" thickBot="1" x14ac:dyDescent="0.3">
      <c r="A568" s="1101"/>
      <c r="B568" s="943" t="s">
        <v>106</v>
      </c>
      <c r="C568" s="446"/>
      <c r="D568" s="447"/>
      <c r="E568" s="510"/>
      <c r="F568" s="631"/>
      <c r="G568" s="511">
        <f>G562</f>
        <v>1193.2</v>
      </c>
      <c r="H568" s="512"/>
      <c r="I568" s="512"/>
      <c r="J568" s="510"/>
      <c r="K568" s="513"/>
      <c r="L568" s="624"/>
      <c r="M568" s="624"/>
      <c r="N568" s="1080"/>
      <c r="O568" s="25" t="s">
        <v>947</v>
      </c>
      <c r="P568" s="25" t="s">
        <v>944</v>
      </c>
    </row>
    <row r="569" spans="1:16" s="25" customFormat="1" ht="16.5" thickBot="1" x14ac:dyDescent="0.3">
      <c r="A569" s="1501" t="s">
        <v>126</v>
      </c>
      <c r="B569" s="1502"/>
      <c r="C569" s="1502"/>
      <c r="D569" s="1502"/>
      <c r="E569" s="1502"/>
      <c r="F569" s="1502"/>
      <c r="G569" s="1502"/>
      <c r="H569" s="1502"/>
      <c r="I569" s="1502"/>
      <c r="J569" s="1502"/>
      <c r="K569" s="1502"/>
      <c r="L569" s="1502"/>
      <c r="M569" s="1502"/>
      <c r="N569" s="1503"/>
      <c r="O569" s="25" t="s">
        <v>947</v>
      </c>
      <c r="P569" s="25" t="s">
        <v>948</v>
      </c>
    </row>
    <row r="570" spans="1:16" s="103" customFormat="1" ht="44.25" customHeight="1" x14ac:dyDescent="0.25">
      <c r="A570" s="306">
        <v>1</v>
      </c>
      <c r="B570" s="1418" t="s">
        <v>16</v>
      </c>
      <c r="C570" s="817" t="s">
        <v>100</v>
      </c>
      <c r="D570" s="1230" t="s">
        <v>101</v>
      </c>
      <c r="E570" s="1251" t="s">
        <v>102</v>
      </c>
      <c r="F570" s="818"/>
      <c r="G570" s="1137">
        <v>42.351999999999997</v>
      </c>
      <c r="H570" s="1230" t="s">
        <v>80</v>
      </c>
      <c r="I570" s="819" t="s">
        <v>596</v>
      </c>
      <c r="J570" s="1230" t="s">
        <v>113</v>
      </c>
      <c r="K570" s="147"/>
      <c r="L570" s="1242" t="s">
        <v>754</v>
      </c>
      <c r="M570" s="247" t="s">
        <v>755</v>
      </c>
      <c r="N570" s="957" t="s">
        <v>1071</v>
      </c>
      <c r="O570" s="26" t="s">
        <v>947</v>
      </c>
      <c r="P570" s="26" t="s">
        <v>948</v>
      </c>
    </row>
    <row r="571" spans="1:16" s="103" customFormat="1" ht="31.5" x14ac:dyDescent="0.25">
      <c r="A571" s="306">
        <v>2</v>
      </c>
      <c r="B571" s="1417"/>
      <c r="C571" s="817" t="s">
        <v>613</v>
      </c>
      <c r="D571" s="1230" t="s">
        <v>86</v>
      </c>
      <c r="E571" s="200">
        <v>6</v>
      </c>
      <c r="F571" s="818"/>
      <c r="G571" s="216">
        <v>49.87</v>
      </c>
      <c r="H571" s="1230" t="s">
        <v>411</v>
      </c>
      <c r="I571" s="819" t="s">
        <v>596</v>
      </c>
      <c r="J571" s="1230" t="s">
        <v>110</v>
      </c>
      <c r="K571" s="147"/>
      <c r="L571" s="1242"/>
      <c r="M571" s="247" t="s">
        <v>825</v>
      </c>
      <c r="N571" s="957"/>
      <c r="O571" s="26" t="s">
        <v>947</v>
      </c>
      <c r="P571" s="26" t="s">
        <v>948</v>
      </c>
    </row>
    <row r="572" spans="1:16" s="103" customFormat="1" ht="13.5" customHeight="1" x14ac:dyDescent="0.25">
      <c r="A572" s="306">
        <v>3</v>
      </c>
      <c r="B572" s="1417"/>
      <c r="C572" s="817" t="s">
        <v>764</v>
      </c>
      <c r="D572" s="1230" t="s">
        <v>345</v>
      </c>
      <c r="E572" s="200">
        <v>120</v>
      </c>
      <c r="F572" s="818"/>
      <c r="G572" s="1137">
        <v>44.292000000000002</v>
      </c>
      <c r="H572" s="1230" t="s">
        <v>82</v>
      </c>
      <c r="I572" s="819"/>
      <c r="J572" s="1230" t="s">
        <v>2</v>
      </c>
      <c r="K572" s="147"/>
      <c r="L572" s="1242"/>
      <c r="M572" s="247" t="s">
        <v>765</v>
      </c>
      <c r="N572" s="957" t="s">
        <v>807</v>
      </c>
      <c r="O572" s="26" t="s">
        <v>947</v>
      </c>
      <c r="P572" s="26" t="s">
        <v>948</v>
      </c>
    </row>
    <row r="573" spans="1:16" s="103" customFormat="1" ht="21.75" customHeight="1" thickBot="1" x14ac:dyDescent="0.3">
      <c r="A573" s="1070">
        <v>4</v>
      </c>
      <c r="B573" s="1417"/>
      <c r="C573" s="1188" t="s">
        <v>762</v>
      </c>
      <c r="D573" s="736" t="s">
        <v>614</v>
      </c>
      <c r="E573" s="1189">
        <v>3200</v>
      </c>
      <c r="F573" s="1190"/>
      <c r="G573" s="1264">
        <v>269.99799999999999</v>
      </c>
      <c r="H573" s="736" t="s">
        <v>82</v>
      </c>
      <c r="I573" s="1191" t="s">
        <v>596</v>
      </c>
      <c r="J573" s="736" t="s">
        <v>615</v>
      </c>
      <c r="K573" s="160"/>
      <c r="L573" s="119"/>
      <c r="M573" s="733" t="s">
        <v>763</v>
      </c>
      <c r="N573" s="1249" t="s">
        <v>1065</v>
      </c>
      <c r="O573" s="26" t="s">
        <v>947</v>
      </c>
      <c r="P573" s="26" t="s">
        <v>948</v>
      </c>
    </row>
    <row r="574" spans="1:16" s="103" customFormat="1" ht="25.5" customHeight="1" x14ac:dyDescent="0.25">
      <c r="A574" s="304">
        <v>1</v>
      </c>
      <c r="B574" s="1460" t="s">
        <v>616</v>
      </c>
      <c r="C574" s="159" t="s">
        <v>767</v>
      </c>
      <c r="D574" s="1229" t="s">
        <v>223</v>
      </c>
      <c r="E574" s="1192">
        <v>20</v>
      </c>
      <c r="F574" s="212"/>
      <c r="G574" s="1193">
        <v>56.781999999999996</v>
      </c>
      <c r="H574" s="1229" t="s">
        <v>80</v>
      </c>
      <c r="I574" s="1229"/>
      <c r="J574" s="1192" t="s">
        <v>112</v>
      </c>
      <c r="K574" s="159"/>
      <c r="L574" s="811"/>
      <c r="M574" s="113" t="s">
        <v>766</v>
      </c>
      <c r="N574" s="961" t="s">
        <v>833</v>
      </c>
      <c r="O574" s="26" t="s">
        <v>947</v>
      </c>
      <c r="P574" s="26" t="s">
        <v>948</v>
      </c>
    </row>
    <row r="575" spans="1:16" s="103" customFormat="1" ht="31.5" x14ac:dyDescent="0.25">
      <c r="A575" s="306">
        <v>2</v>
      </c>
      <c r="B575" s="1456"/>
      <c r="C575" s="147" t="s">
        <v>78</v>
      </c>
      <c r="D575" s="1230" t="s">
        <v>223</v>
      </c>
      <c r="E575" s="1194">
        <v>15</v>
      </c>
      <c r="F575" s="215"/>
      <c r="G575" s="1137">
        <v>68.820999999999998</v>
      </c>
      <c r="H575" s="1230" t="s">
        <v>80</v>
      </c>
      <c r="I575" s="1230" t="s">
        <v>596</v>
      </c>
      <c r="J575" s="1230" t="s">
        <v>2</v>
      </c>
      <c r="K575" s="147"/>
      <c r="L575" s="742"/>
      <c r="M575" s="247" t="s">
        <v>798</v>
      </c>
      <c r="N575" s="1246" t="s">
        <v>1073</v>
      </c>
      <c r="O575" s="26" t="s">
        <v>947</v>
      </c>
      <c r="P575" s="26" t="s">
        <v>948</v>
      </c>
    </row>
    <row r="576" spans="1:16" s="103" customFormat="1" ht="47.25" x14ac:dyDescent="0.25">
      <c r="A576" s="306">
        <v>3</v>
      </c>
      <c r="B576" s="1456"/>
      <c r="C576" s="147" t="s">
        <v>148</v>
      </c>
      <c r="D576" s="1230" t="s">
        <v>224</v>
      </c>
      <c r="E576" s="1194">
        <v>2</v>
      </c>
      <c r="F576" s="215"/>
      <c r="G576" s="1137">
        <v>43.256</v>
      </c>
      <c r="H576" s="1230" t="s">
        <v>82</v>
      </c>
      <c r="I576" s="1230" t="s">
        <v>596</v>
      </c>
      <c r="J576" s="1230" t="s">
        <v>2</v>
      </c>
      <c r="K576" s="147"/>
      <c r="L576" s="742"/>
      <c r="M576" s="247" t="s">
        <v>820</v>
      </c>
      <c r="N576" s="957" t="s">
        <v>902</v>
      </c>
      <c r="O576" s="26" t="s">
        <v>947</v>
      </c>
      <c r="P576" s="26" t="s">
        <v>948</v>
      </c>
    </row>
    <row r="577" spans="1:16" s="103" customFormat="1" ht="32.25" thickBot="1" x14ac:dyDescent="0.3">
      <c r="A577" s="309">
        <v>4</v>
      </c>
      <c r="B577" s="1461"/>
      <c r="C577" s="148" t="s">
        <v>617</v>
      </c>
      <c r="D577" s="599" t="s">
        <v>345</v>
      </c>
      <c r="E577" s="1195">
        <v>15</v>
      </c>
      <c r="F577" s="166"/>
      <c r="G577" s="1148">
        <v>19.614999999999998</v>
      </c>
      <c r="H577" s="599" t="s">
        <v>411</v>
      </c>
      <c r="I577" s="599" t="s">
        <v>596</v>
      </c>
      <c r="J577" s="599" t="s">
        <v>115</v>
      </c>
      <c r="K577" s="148"/>
      <c r="L577" s="746"/>
      <c r="M577" s="747" t="s">
        <v>801</v>
      </c>
      <c r="N577" s="1041" t="s">
        <v>1072</v>
      </c>
      <c r="O577" s="26" t="s">
        <v>947</v>
      </c>
      <c r="P577" s="26" t="s">
        <v>948</v>
      </c>
    </row>
    <row r="578" spans="1:16" x14ac:dyDescent="0.25">
      <c r="A578" s="926"/>
      <c r="B578" s="84" t="s">
        <v>124</v>
      </c>
      <c r="C578" s="453"/>
      <c r="D578" s="450" t="s">
        <v>223</v>
      </c>
      <c r="E578" s="515"/>
      <c r="F578" s="88">
        <f>SUM(F570:F577)</f>
        <v>0</v>
      </c>
      <c r="G578" s="452">
        <f>SUM(G570:G577)</f>
        <v>594.98599999999999</v>
      </c>
      <c r="H578" s="452"/>
      <c r="I578" s="88"/>
      <c r="J578" s="920"/>
      <c r="K578" s="453"/>
      <c r="L578" s="643"/>
      <c r="M578" s="641"/>
      <c r="N578" s="1122"/>
      <c r="O578" s="25" t="s">
        <v>947</v>
      </c>
      <c r="P578" s="25" t="s">
        <v>948</v>
      </c>
    </row>
    <row r="579" spans="1:16" x14ac:dyDescent="0.25">
      <c r="A579" s="909"/>
      <c r="B579" s="91" t="s">
        <v>227</v>
      </c>
      <c r="C579" s="239"/>
      <c r="D579" s="271"/>
      <c r="E579" s="516"/>
      <c r="F579" s="95"/>
      <c r="G579" s="517">
        <f>G578</f>
        <v>594.98599999999999</v>
      </c>
      <c r="H579" s="274"/>
      <c r="I579" s="95"/>
      <c r="J579" s="526"/>
      <c r="K579" s="239"/>
      <c r="L579" s="377"/>
      <c r="M579" s="623"/>
      <c r="N579" s="981"/>
      <c r="O579" s="25" t="s">
        <v>947</v>
      </c>
      <c r="P579" s="25" t="s">
        <v>948</v>
      </c>
    </row>
    <row r="580" spans="1:16" x14ac:dyDescent="0.25">
      <c r="A580" s="909"/>
      <c r="B580" s="91"/>
      <c r="C580" s="239"/>
      <c r="D580" s="271"/>
      <c r="E580" s="516"/>
      <c r="F580" s="95"/>
      <c r="G580" s="518"/>
      <c r="H580" s="274"/>
      <c r="I580" s="95"/>
      <c r="J580" s="526"/>
      <c r="K580" s="239"/>
      <c r="L580" s="377"/>
      <c r="M580" s="623"/>
      <c r="N580" s="981"/>
      <c r="O580" s="25" t="s">
        <v>947</v>
      </c>
      <c r="P580" s="25" t="s">
        <v>948</v>
      </c>
    </row>
    <row r="581" spans="1:16" ht="16.5" thickBot="1" x14ac:dyDescent="0.3">
      <c r="A581" s="910"/>
      <c r="B581" s="594"/>
      <c r="C581" s="519"/>
      <c r="D581" s="520"/>
      <c r="E581" s="521"/>
      <c r="F581" s="522"/>
      <c r="G581" s="523"/>
      <c r="H581" s="524"/>
      <c r="I581" s="522"/>
      <c r="J581" s="650"/>
      <c r="K581" s="519"/>
      <c r="L581" s="629"/>
      <c r="M581" s="624"/>
      <c r="N581" s="1080"/>
      <c r="O581" s="25" t="s">
        <v>947</v>
      </c>
      <c r="P581" s="25" t="s">
        <v>948</v>
      </c>
    </row>
    <row r="582" spans="1:16" s="25" customFormat="1" ht="16.5" thickBot="1" x14ac:dyDescent="0.3">
      <c r="A582" s="1430" t="s">
        <v>177</v>
      </c>
      <c r="B582" s="1431"/>
      <c r="C582" s="1431"/>
      <c r="D582" s="1431"/>
      <c r="E582" s="1431"/>
      <c r="F582" s="1431"/>
      <c r="G582" s="1431"/>
      <c r="H582" s="1431"/>
      <c r="I582" s="1431"/>
      <c r="J582" s="1431"/>
      <c r="K582" s="1431"/>
      <c r="L582" s="1431"/>
      <c r="M582" s="1431"/>
      <c r="N582" s="1432"/>
      <c r="O582" s="25" t="s">
        <v>947</v>
      </c>
      <c r="P582" s="25" t="s">
        <v>949</v>
      </c>
    </row>
    <row r="583" spans="1:16" x14ac:dyDescent="0.25">
      <c r="A583" s="903">
        <v>1</v>
      </c>
      <c r="B583" s="1418" t="s">
        <v>746</v>
      </c>
      <c r="C583" s="135" t="s">
        <v>150</v>
      </c>
      <c r="D583" s="1229"/>
      <c r="E583" s="882"/>
      <c r="F583" s="102">
        <v>30</v>
      </c>
      <c r="G583" s="56">
        <v>10</v>
      </c>
      <c r="H583" s="55" t="s">
        <v>80</v>
      </c>
      <c r="I583" s="1229"/>
      <c r="J583" s="1229" t="s">
        <v>111</v>
      </c>
      <c r="K583" s="121"/>
      <c r="L583" s="101"/>
      <c r="M583" s="146"/>
      <c r="N583" s="956"/>
      <c r="O583" s="25" t="s">
        <v>947</v>
      </c>
      <c r="P583" s="25" t="s">
        <v>949</v>
      </c>
    </row>
    <row r="584" spans="1:16" x14ac:dyDescent="0.25">
      <c r="A584" s="484">
        <v>2</v>
      </c>
      <c r="B584" s="1417"/>
      <c r="C584" s="138" t="s">
        <v>626</v>
      </c>
      <c r="D584" s="1230" t="s">
        <v>86</v>
      </c>
      <c r="E584" s="200">
        <v>6</v>
      </c>
      <c r="F584" s="106"/>
      <c r="G584" s="28">
        <v>20</v>
      </c>
      <c r="H584" s="1227" t="s">
        <v>80</v>
      </c>
      <c r="I584" s="1230"/>
      <c r="J584" s="1230" t="s">
        <v>112</v>
      </c>
      <c r="K584" s="677"/>
      <c r="L584" s="29"/>
      <c r="M584" s="247"/>
      <c r="N584" s="958"/>
      <c r="O584" s="25" t="s">
        <v>947</v>
      </c>
      <c r="P584" s="25" t="s">
        <v>949</v>
      </c>
    </row>
    <row r="585" spans="1:16" ht="32.25" thickBot="1" x14ac:dyDescent="0.3">
      <c r="A585" s="486">
        <v>3</v>
      </c>
      <c r="B585" s="1419"/>
      <c r="C585" s="184" t="s">
        <v>627</v>
      </c>
      <c r="D585" s="599" t="s">
        <v>86</v>
      </c>
      <c r="E585" s="883">
        <v>1</v>
      </c>
      <c r="F585" s="109"/>
      <c r="G585" s="62">
        <v>20</v>
      </c>
      <c r="H585" s="599" t="s">
        <v>82</v>
      </c>
      <c r="I585" s="599"/>
      <c r="J585" s="599" t="s">
        <v>112</v>
      </c>
      <c r="K585" s="884" t="s">
        <v>970</v>
      </c>
      <c r="L585" s="885"/>
      <c r="M585" s="151"/>
      <c r="N585" s="959"/>
      <c r="O585" s="25" t="s">
        <v>947</v>
      </c>
      <c r="P585" s="25" t="s">
        <v>949</v>
      </c>
    </row>
    <row r="586" spans="1:16" x14ac:dyDescent="0.25">
      <c r="A586" s="891">
        <v>1</v>
      </c>
      <c r="B586" s="1518" t="s">
        <v>909</v>
      </c>
      <c r="C586" s="242" t="s">
        <v>68</v>
      </c>
      <c r="D586" s="41" t="s">
        <v>224</v>
      </c>
      <c r="E586" s="880">
        <v>6</v>
      </c>
      <c r="F586" s="881"/>
      <c r="G586" s="1258">
        <v>20</v>
      </c>
      <c r="H586" s="41" t="s">
        <v>80</v>
      </c>
      <c r="I586" s="881"/>
      <c r="J586" s="881" t="s">
        <v>152</v>
      </c>
      <c r="K586" s="243"/>
      <c r="L586" s="597"/>
      <c r="M586" s="621"/>
      <c r="N586" s="960"/>
      <c r="O586" s="25" t="s">
        <v>947</v>
      </c>
      <c r="P586" s="25" t="s">
        <v>949</v>
      </c>
    </row>
    <row r="587" spans="1:16" ht="31.5" x14ac:dyDescent="0.25">
      <c r="A587" s="484">
        <v>2</v>
      </c>
      <c r="B587" s="1465"/>
      <c r="C587" s="32" t="s">
        <v>628</v>
      </c>
      <c r="D587" s="1227" t="s">
        <v>224</v>
      </c>
      <c r="E587" s="45"/>
      <c r="F587" s="106"/>
      <c r="G587" s="28">
        <v>10</v>
      </c>
      <c r="H587" s="1227" t="s">
        <v>80</v>
      </c>
      <c r="I587" s="1227"/>
      <c r="J587" s="1227" t="s">
        <v>108</v>
      </c>
      <c r="K587" s="138"/>
      <c r="L587" s="31"/>
      <c r="M587" s="247" t="s">
        <v>907</v>
      </c>
      <c r="N587" s="958"/>
      <c r="O587" s="25" t="s">
        <v>947</v>
      </c>
      <c r="P587" s="25" t="s">
        <v>949</v>
      </c>
    </row>
    <row r="588" spans="1:16" s="103" customFormat="1" ht="31.5" x14ac:dyDescent="0.25">
      <c r="A588" s="1070">
        <v>3</v>
      </c>
      <c r="B588" s="1536"/>
      <c r="C588" s="1242" t="s">
        <v>629</v>
      </c>
      <c r="D588" s="1230" t="s">
        <v>34</v>
      </c>
      <c r="E588" s="200">
        <v>960</v>
      </c>
      <c r="F588" s="215"/>
      <c r="G588" s="1137">
        <v>193.70599999999999</v>
      </c>
      <c r="H588" s="1230" t="s">
        <v>80</v>
      </c>
      <c r="I588" s="1230"/>
      <c r="J588" s="1230" t="s">
        <v>111</v>
      </c>
      <c r="K588" s="147"/>
      <c r="L588" s="742"/>
      <c r="M588" s="247" t="s">
        <v>1154</v>
      </c>
      <c r="N588" s="957" t="s">
        <v>1156</v>
      </c>
      <c r="O588" s="26" t="s">
        <v>947</v>
      </c>
      <c r="P588" s="26" t="s">
        <v>949</v>
      </c>
    </row>
    <row r="589" spans="1:16" ht="17.25" customHeight="1" thickBot="1" x14ac:dyDescent="0.3">
      <c r="A589" s="485">
        <v>4</v>
      </c>
      <c r="B589" s="1536"/>
      <c r="C589" s="117" t="s">
        <v>624</v>
      </c>
      <c r="D589" s="116"/>
      <c r="E589" s="762"/>
      <c r="F589" s="115"/>
      <c r="G589" s="1257">
        <v>10</v>
      </c>
      <c r="H589" s="116" t="s">
        <v>80</v>
      </c>
      <c r="I589" s="116"/>
      <c r="J589" s="116" t="s">
        <v>630</v>
      </c>
      <c r="K589" s="250"/>
      <c r="L589" s="763"/>
      <c r="M589" s="733" t="s">
        <v>908</v>
      </c>
      <c r="N589" s="974"/>
      <c r="O589" s="25" t="s">
        <v>947</v>
      </c>
      <c r="P589" s="25" t="s">
        <v>949</v>
      </c>
    </row>
    <row r="590" spans="1:16" x14ac:dyDescent="0.25">
      <c r="A590" s="903">
        <v>1</v>
      </c>
      <c r="B590" s="1460" t="s">
        <v>631</v>
      </c>
      <c r="C590" s="113" t="s">
        <v>68</v>
      </c>
      <c r="D590" s="1229" t="s">
        <v>86</v>
      </c>
      <c r="E590" s="1229">
        <v>3</v>
      </c>
      <c r="F590" s="102"/>
      <c r="G590" s="56">
        <v>10</v>
      </c>
      <c r="H590" s="1229" t="s">
        <v>80</v>
      </c>
      <c r="I590" s="55"/>
      <c r="J590" s="55"/>
      <c r="K590" s="135"/>
      <c r="L590" s="1238"/>
      <c r="M590" s="805"/>
      <c r="N590" s="956"/>
      <c r="O590" s="25" t="s">
        <v>947</v>
      </c>
      <c r="P590" s="25" t="s">
        <v>949</v>
      </c>
    </row>
    <row r="591" spans="1:16" ht="32.25" thickBot="1" x14ac:dyDescent="0.3">
      <c r="A591" s="486">
        <v>2</v>
      </c>
      <c r="B591" s="1461"/>
      <c r="C591" s="149" t="s">
        <v>632</v>
      </c>
      <c r="D591" s="599" t="s">
        <v>224</v>
      </c>
      <c r="E591" s="599"/>
      <c r="F591" s="109"/>
      <c r="G591" s="62">
        <v>5</v>
      </c>
      <c r="H591" s="599" t="s">
        <v>80</v>
      </c>
      <c r="I591" s="61"/>
      <c r="J591" s="61"/>
      <c r="K591" s="139"/>
      <c r="L591" s="72"/>
      <c r="M591" s="151"/>
      <c r="N591" s="959"/>
      <c r="O591" s="25" t="s">
        <v>947</v>
      </c>
      <c r="P591" s="25" t="s">
        <v>949</v>
      </c>
    </row>
    <row r="592" spans="1:16" s="25" customFormat="1" ht="31.5" x14ac:dyDescent="0.25">
      <c r="A592" s="1129"/>
      <c r="B592" s="84" t="s">
        <v>143</v>
      </c>
      <c r="C592" s="85"/>
      <c r="D592" s="450" t="s">
        <v>223</v>
      </c>
      <c r="E592" s="451"/>
      <c r="F592" s="88">
        <f>SUM(F583:F591)</f>
        <v>30</v>
      </c>
      <c r="G592" s="452">
        <f>SUM(G583:G591)</f>
        <v>298.70600000000002</v>
      </c>
      <c r="H592" s="88"/>
      <c r="I592" s="88"/>
      <c r="J592" s="920"/>
      <c r="K592" s="453"/>
      <c r="L592" s="643"/>
      <c r="M592" s="454"/>
      <c r="N592" s="1120"/>
      <c r="O592" s="25" t="s">
        <v>947</v>
      </c>
      <c r="P592" s="25" t="s">
        <v>949</v>
      </c>
    </row>
    <row r="593" spans="1:16" s="25" customFormat="1" x14ac:dyDescent="0.25">
      <c r="A593" s="909"/>
      <c r="B593" s="91" t="s">
        <v>226</v>
      </c>
      <c r="C593" s="92"/>
      <c r="D593" s="271"/>
      <c r="E593" s="526"/>
      <c r="F593" s="95"/>
      <c r="G593" s="517">
        <f>G592</f>
        <v>298.70600000000002</v>
      </c>
      <c r="H593" s="95"/>
      <c r="I593" s="95"/>
      <c r="J593" s="526"/>
      <c r="K593" s="239"/>
      <c r="L593" s="377"/>
      <c r="M593" s="238"/>
      <c r="N593" s="1088"/>
      <c r="O593" s="25" t="s">
        <v>947</v>
      </c>
      <c r="P593" s="25" t="s">
        <v>949</v>
      </c>
    </row>
    <row r="594" spans="1:16" s="25" customFormat="1" x14ac:dyDescent="0.25">
      <c r="A594" s="909"/>
      <c r="B594" s="91"/>
      <c r="C594" s="92"/>
      <c r="D594" s="271"/>
      <c r="E594" s="526"/>
      <c r="F594" s="95"/>
      <c r="G594" s="527"/>
      <c r="H594" s="95"/>
      <c r="I594" s="95"/>
      <c r="J594" s="526"/>
      <c r="K594" s="239"/>
      <c r="L594" s="377"/>
      <c r="M594" s="238"/>
      <c r="N594" s="1088"/>
      <c r="O594" s="25" t="s">
        <v>947</v>
      </c>
      <c r="P594" s="25" t="s">
        <v>949</v>
      </c>
    </row>
    <row r="595" spans="1:16" s="25" customFormat="1" ht="16.5" thickBot="1" x14ac:dyDescent="0.3">
      <c r="A595" s="910"/>
      <c r="B595" s="594"/>
      <c r="C595" s="595"/>
      <c r="D595" s="520"/>
      <c r="E595" s="650"/>
      <c r="F595" s="522"/>
      <c r="G595" s="651"/>
      <c r="H595" s="522"/>
      <c r="I595" s="522"/>
      <c r="J595" s="650"/>
      <c r="K595" s="519"/>
      <c r="L595" s="629"/>
      <c r="M595" s="735"/>
      <c r="N595" s="1089"/>
      <c r="O595" s="25" t="s">
        <v>947</v>
      </c>
      <c r="P595" s="25" t="s">
        <v>949</v>
      </c>
    </row>
    <row r="596" spans="1:16" s="25" customFormat="1" ht="16.5" thickBot="1" x14ac:dyDescent="0.3">
      <c r="A596" s="1430" t="s">
        <v>178</v>
      </c>
      <c r="B596" s="1431"/>
      <c r="C596" s="1431"/>
      <c r="D596" s="1431"/>
      <c r="E596" s="1431"/>
      <c r="F596" s="1431"/>
      <c r="G596" s="1431"/>
      <c r="H596" s="1431"/>
      <c r="I596" s="1431"/>
      <c r="J596" s="1431"/>
      <c r="K596" s="1431"/>
      <c r="L596" s="1431"/>
      <c r="M596" s="1431"/>
      <c r="N596" s="1432"/>
      <c r="O596" s="25" t="s">
        <v>947</v>
      </c>
      <c r="P596" s="25" t="s">
        <v>951</v>
      </c>
    </row>
    <row r="597" spans="1:16" ht="32.25" thickBot="1" x14ac:dyDescent="0.3">
      <c r="A597" s="899">
        <v>1</v>
      </c>
      <c r="B597" s="1241" t="s">
        <v>567</v>
      </c>
      <c r="C597" s="323" t="s">
        <v>568</v>
      </c>
      <c r="D597" s="206"/>
      <c r="E597" s="206"/>
      <c r="F597" s="449">
        <v>5</v>
      </c>
      <c r="G597" s="427">
        <v>5</v>
      </c>
      <c r="H597" s="206" t="s">
        <v>551</v>
      </c>
      <c r="I597" s="755"/>
      <c r="J597" s="206" t="s">
        <v>111</v>
      </c>
      <c r="K597" s="754" t="s">
        <v>556</v>
      </c>
      <c r="L597" s="754"/>
      <c r="M597" s="316" t="s">
        <v>1053</v>
      </c>
      <c r="N597" s="963"/>
      <c r="O597" s="25" t="s">
        <v>947</v>
      </c>
      <c r="P597" s="25" t="s">
        <v>951</v>
      </c>
    </row>
    <row r="598" spans="1:16" x14ac:dyDescent="0.25">
      <c r="A598" s="892">
        <v>1</v>
      </c>
      <c r="B598" s="1417" t="s">
        <v>99</v>
      </c>
      <c r="C598" s="479" t="s">
        <v>568</v>
      </c>
      <c r="D598" s="1243"/>
      <c r="E598" s="1243"/>
      <c r="F598" s="807">
        <v>5</v>
      </c>
      <c r="G598" s="1256">
        <v>5</v>
      </c>
      <c r="H598" s="1243" t="s">
        <v>551</v>
      </c>
      <c r="I598" s="834"/>
      <c r="J598" s="1243" t="s">
        <v>113</v>
      </c>
      <c r="K598" s="43" t="s">
        <v>556</v>
      </c>
      <c r="L598" s="43"/>
      <c r="M598" s="137" t="s">
        <v>1053</v>
      </c>
      <c r="N598" s="960"/>
      <c r="O598" s="25" t="s">
        <v>947</v>
      </c>
      <c r="P598" s="25" t="s">
        <v>951</v>
      </c>
    </row>
    <row r="599" spans="1:16" ht="16.5" thickBot="1" x14ac:dyDescent="0.3">
      <c r="A599" s="900">
        <v>2</v>
      </c>
      <c r="B599" s="1417"/>
      <c r="C599" s="835" t="s">
        <v>569</v>
      </c>
      <c r="D599" s="736"/>
      <c r="E599" s="736"/>
      <c r="F599" s="167">
        <v>1</v>
      </c>
      <c r="G599" s="1255">
        <v>1</v>
      </c>
      <c r="H599" s="736" t="s">
        <v>551</v>
      </c>
      <c r="I599" s="836"/>
      <c r="J599" s="736" t="s">
        <v>113</v>
      </c>
      <c r="K599" s="119" t="s">
        <v>556</v>
      </c>
      <c r="L599" s="119"/>
      <c r="M599" s="118" t="s">
        <v>1053</v>
      </c>
      <c r="N599" s="974"/>
      <c r="O599" s="25" t="s">
        <v>947</v>
      </c>
      <c r="P599" s="25" t="s">
        <v>951</v>
      </c>
    </row>
    <row r="600" spans="1:16" x14ac:dyDescent="0.25">
      <c r="A600" s="319">
        <v>1</v>
      </c>
      <c r="B600" s="1418" t="s">
        <v>189</v>
      </c>
      <c r="C600" s="320" t="s">
        <v>570</v>
      </c>
      <c r="D600" s="1229"/>
      <c r="E600" s="1229"/>
      <c r="F600" s="212"/>
      <c r="G600" s="1479">
        <v>30</v>
      </c>
      <c r="H600" s="1229" t="s">
        <v>551</v>
      </c>
      <c r="I600" s="214"/>
      <c r="J600" s="1229" t="s">
        <v>454</v>
      </c>
      <c r="K600" s="113" t="s">
        <v>556</v>
      </c>
      <c r="L600" s="113"/>
      <c r="M600" s="805" t="s">
        <v>918</v>
      </c>
      <c r="N600" s="956"/>
      <c r="O600" s="25" t="s">
        <v>947</v>
      </c>
      <c r="P600" s="25" t="s">
        <v>951</v>
      </c>
    </row>
    <row r="601" spans="1:16" x14ac:dyDescent="0.25">
      <c r="A601" s="890">
        <v>2</v>
      </c>
      <c r="B601" s="1417"/>
      <c r="C601" s="290" t="s">
        <v>571</v>
      </c>
      <c r="D601" s="1230" t="s">
        <v>224</v>
      </c>
      <c r="E601" s="1230">
        <v>1</v>
      </c>
      <c r="F601" s="215"/>
      <c r="G601" s="1537"/>
      <c r="H601" s="1230" t="s">
        <v>551</v>
      </c>
      <c r="I601" s="201"/>
      <c r="J601" s="1230" t="s">
        <v>113</v>
      </c>
      <c r="K601" s="1242" t="s">
        <v>556</v>
      </c>
      <c r="L601" s="1242" t="s">
        <v>739</v>
      </c>
      <c r="M601" s="247" t="s">
        <v>917</v>
      </c>
      <c r="N601" s="958"/>
      <c r="O601" s="25" t="s">
        <v>947</v>
      </c>
      <c r="P601" s="25" t="s">
        <v>951</v>
      </c>
    </row>
    <row r="602" spans="1:16" ht="16.5" thickBot="1" x14ac:dyDescent="0.3">
      <c r="A602" s="321">
        <v>3</v>
      </c>
      <c r="B602" s="1419"/>
      <c r="C602" s="292" t="s">
        <v>572</v>
      </c>
      <c r="D602" s="599"/>
      <c r="E602" s="599"/>
      <c r="F602" s="166"/>
      <c r="G602" s="1538"/>
      <c r="H602" s="599" t="s">
        <v>551</v>
      </c>
      <c r="I602" s="218"/>
      <c r="J602" s="599" t="s">
        <v>112</v>
      </c>
      <c r="K602" s="149" t="s">
        <v>556</v>
      </c>
      <c r="L602" s="149"/>
      <c r="M602" s="1239" t="s">
        <v>1053</v>
      </c>
      <c r="N602" s="959"/>
      <c r="O602" s="25" t="s">
        <v>947</v>
      </c>
      <c r="P602" s="25" t="s">
        <v>951</v>
      </c>
    </row>
    <row r="603" spans="1:16" s="103" customFormat="1" ht="32.25" thickBot="1" x14ac:dyDescent="0.3">
      <c r="A603" s="918">
        <v>1</v>
      </c>
      <c r="B603" s="1241" t="s">
        <v>91</v>
      </c>
      <c r="C603" s="205" t="s">
        <v>573</v>
      </c>
      <c r="D603" s="206"/>
      <c r="E603" s="206"/>
      <c r="F603" s="449"/>
      <c r="G603" s="427">
        <v>10</v>
      </c>
      <c r="H603" s="206" t="s">
        <v>531</v>
      </c>
      <c r="I603" s="796"/>
      <c r="J603" s="206" t="s">
        <v>115</v>
      </c>
      <c r="K603" s="754" t="s">
        <v>556</v>
      </c>
      <c r="L603" s="754"/>
      <c r="M603" s="756" t="s">
        <v>866</v>
      </c>
      <c r="N603" s="975"/>
      <c r="O603" s="26" t="s">
        <v>947</v>
      </c>
      <c r="P603" s="26" t="s">
        <v>951</v>
      </c>
    </row>
    <row r="604" spans="1:16" ht="32.25" thickBot="1" x14ac:dyDescent="0.3">
      <c r="A604" s="890">
        <v>1</v>
      </c>
      <c r="B604" s="1218" t="s">
        <v>919</v>
      </c>
      <c r="C604" s="147" t="s">
        <v>573</v>
      </c>
      <c r="D604" s="1230"/>
      <c r="E604" s="1251"/>
      <c r="F604" s="215"/>
      <c r="G604" s="216">
        <v>10</v>
      </c>
      <c r="H604" s="1230" t="s">
        <v>531</v>
      </c>
      <c r="I604" s="1214" t="s">
        <v>1054</v>
      </c>
      <c r="J604" s="1230" t="s">
        <v>115</v>
      </c>
      <c r="K604" s="1242" t="s">
        <v>556</v>
      </c>
      <c r="L604" s="1242" t="s">
        <v>740</v>
      </c>
      <c r="M604" s="247" t="s">
        <v>1084</v>
      </c>
      <c r="N604" s="958"/>
      <c r="O604" s="25" t="s">
        <v>947</v>
      </c>
      <c r="P604" s="25" t="s">
        <v>951</v>
      </c>
    </row>
    <row r="605" spans="1:16" ht="31.5" x14ac:dyDescent="0.25">
      <c r="A605" s="319">
        <v>1</v>
      </c>
      <c r="B605" s="1418" t="s">
        <v>81</v>
      </c>
      <c r="C605" s="159" t="s">
        <v>571</v>
      </c>
      <c r="D605" s="1229" t="s">
        <v>224</v>
      </c>
      <c r="E605" s="1229">
        <v>1</v>
      </c>
      <c r="F605" s="212"/>
      <c r="G605" s="213">
        <v>5</v>
      </c>
      <c r="H605" s="1229" t="s">
        <v>541</v>
      </c>
      <c r="I605" s="837"/>
      <c r="J605" s="1229" t="s">
        <v>42</v>
      </c>
      <c r="K605" s="113" t="s">
        <v>556</v>
      </c>
      <c r="L605" s="113" t="s">
        <v>739</v>
      </c>
      <c r="M605" s="805" t="s">
        <v>874</v>
      </c>
      <c r="N605" s="956"/>
      <c r="O605" s="25" t="s">
        <v>947</v>
      </c>
      <c r="P605" s="25" t="s">
        <v>951</v>
      </c>
    </row>
    <row r="606" spans="1:16" ht="32.25" thickBot="1" x14ac:dyDescent="0.3">
      <c r="A606" s="321">
        <v>2</v>
      </c>
      <c r="B606" s="1419"/>
      <c r="C606" s="292" t="s">
        <v>559</v>
      </c>
      <c r="D606" s="599" t="s">
        <v>224</v>
      </c>
      <c r="E606" s="599">
        <v>3</v>
      </c>
      <c r="F606" s="166"/>
      <c r="G606" s="217">
        <v>10</v>
      </c>
      <c r="H606" s="599" t="s">
        <v>541</v>
      </c>
      <c r="I606" s="218"/>
      <c r="J606" s="599" t="s">
        <v>115</v>
      </c>
      <c r="K606" s="149" t="s">
        <v>556</v>
      </c>
      <c r="L606" s="149" t="s">
        <v>741</v>
      </c>
      <c r="M606" s="747" t="s">
        <v>875</v>
      </c>
      <c r="N606" s="959"/>
      <c r="O606" s="25" t="s">
        <v>947</v>
      </c>
      <c r="P606" s="25" t="s">
        <v>951</v>
      </c>
    </row>
    <row r="607" spans="1:16" s="25" customFormat="1" ht="31.5" x14ac:dyDescent="0.25">
      <c r="A607" s="926"/>
      <c r="B607" s="84" t="s">
        <v>142</v>
      </c>
      <c r="C607" s="90"/>
      <c r="D607" s="450" t="s">
        <v>223</v>
      </c>
      <c r="E607" s="531"/>
      <c r="F607" s="88">
        <f>SUM(F597:F606)</f>
        <v>11</v>
      </c>
      <c r="G607" s="452">
        <f>SUM(G597:G606)</f>
        <v>76</v>
      </c>
      <c r="H607" s="532"/>
      <c r="I607" s="532"/>
      <c r="J607" s="1062"/>
      <c r="K607" s="489"/>
      <c r="L607" s="641"/>
      <c r="M607" s="641"/>
      <c r="N607" s="1130"/>
      <c r="O607" s="25" t="s">
        <v>947</v>
      </c>
      <c r="P607" s="25" t="s">
        <v>951</v>
      </c>
    </row>
    <row r="608" spans="1:16" s="25" customFormat="1" x14ac:dyDescent="0.25">
      <c r="A608" s="909"/>
      <c r="B608" s="91" t="s">
        <v>60</v>
      </c>
      <c r="C608" s="98"/>
      <c r="D608" s="271"/>
      <c r="E608" s="526"/>
      <c r="F608" s="95"/>
      <c r="G608" s="517">
        <f>G607</f>
        <v>76</v>
      </c>
      <c r="H608" s="533"/>
      <c r="I608" s="533"/>
      <c r="J608" s="1063"/>
      <c r="K608" s="237"/>
      <c r="L608" s="623"/>
      <c r="M608" s="623"/>
      <c r="N608" s="1117"/>
      <c r="O608" s="25" t="s">
        <v>947</v>
      </c>
      <c r="P608" s="25" t="s">
        <v>951</v>
      </c>
    </row>
    <row r="609" spans="1:16" s="25" customFormat="1" x14ac:dyDescent="0.25">
      <c r="A609" s="909"/>
      <c r="B609" s="91"/>
      <c r="C609" s="98"/>
      <c r="D609" s="271"/>
      <c r="E609" s="526"/>
      <c r="F609" s="95"/>
      <c r="G609" s="517"/>
      <c r="H609" s="533"/>
      <c r="I609" s="533"/>
      <c r="J609" s="1063"/>
      <c r="K609" s="237"/>
      <c r="L609" s="623"/>
      <c r="M609" s="623"/>
      <c r="N609" s="1117"/>
      <c r="O609" s="25" t="s">
        <v>947</v>
      </c>
      <c r="P609" s="25" t="s">
        <v>951</v>
      </c>
    </row>
    <row r="610" spans="1:16" s="25" customFormat="1" ht="16.5" thickBot="1" x14ac:dyDescent="0.3">
      <c r="A610" s="910"/>
      <c r="B610" s="594"/>
      <c r="C610" s="525"/>
      <c r="D610" s="520"/>
      <c r="E610" s="650"/>
      <c r="F610" s="522"/>
      <c r="G610" s="651"/>
      <c r="H610" s="652"/>
      <c r="I610" s="652"/>
      <c r="J610" s="1064"/>
      <c r="K610" s="653"/>
      <c r="L610" s="624"/>
      <c r="M610" s="624"/>
      <c r="N610" s="1124"/>
      <c r="O610" s="25" t="s">
        <v>947</v>
      </c>
      <c r="P610" s="25" t="s">
        <v>951</v>
      </c>
    </row>
    <row r="611" spans="1:16" s="25" customFormat="1" ht="16.5" thickBot="1" x14ac:dyDescent="0.3">
      <c r="A611" s="1501" t="s">
        <v>141</v>
      </c>
      <c r="B611" s="1502"/>
      <c r="C611" s="1502"/>
      <c r="D611" s="1502"/>
      <c r="E611" s="1502"/>
      <c r="F611" s="1502"/>
      <c r="G611" s="1502"/>
      <c r="H611" s="1502"/>
      <c r="I611" s="1502"/>
      <c r="J611" s="1502"/>
      <c r="K611" s="1502"/>
      <c r="L611" s="1502"/>
      <c r="M611" s="1502"/>
      <c r="N611" s="1503"/>
      <c r="O611" s="25" t="s">
        <v>947</v>
      </c>
      <c r="P611" s="25" t="s">
        <v>950</v>
      </c>
    </row>
    <row r="612" spans="1:16" x14ac:dyDescent="0.25">
      <c r="A612" s="319">
        <v>1</v>
      </c>
      <c r="B612" s="1418" t="s">
        <v>8</v>
      </c>
      <c r="C612" s="1238" t="s">
        <v>633</v>
      </c>
      <c r="D612" s="55" t="s">
        <v>224</v>
      </c>
      <c r="E612" s="55">
        <v>5</v>
      </c>
      <c r="F612" s="102"/>
      <c r="G612" s="56">
        <v>5</v>
      </c>
      <c r="H612" s="55" t="s">
        <v>638</v>
      </c>
      <c r="I612" s="396"/>
      <c r="J612" s="74" t="s">
        <v>635</v>
      </c>
      <c r="K612" s="199"/>
      <c r="L612" s="1238"/>
      <c r="M612" s="843" t="s">
        <v>1027</v>
      </c>
      <c r="N612" s="956"/>
      <c r="O612" s="25" t="s">
        <v>947</v>
      </c>
      <c r="P612" s="25" t="s">
        <v>950</v>
      </c>
    </row>
    <row r="613" spans="1:16" ht="16.5" thickBot="1" x14ac:dyDescent="0.3">
      <c r="A613" s="900">
        <v>2</v>
      </c>
      <c r="B613" s="1417"/>
      <c r="C613" s="118" t="s">
        <v>634</v>
      </c>
      <c r="D613" s="116" t="s">
        <v>224</v>
      </c>
      <c r="E613" s="116">
        <v>8</v>
      </c>
      <c r="F613" s="115"/>
      <c r="G613" s="1257">
        <v>5</v>
      </c>
      <c r="H613" s="116" t="s">
        <v>638</v>
      </c>
      <c r="I613" s="806"/>
      <c r="J613" s="392" t="s">
        <v>454</v>
      </c>
      <c r="K613" s="998"/>
      <c r="L613" s="118"/>
      <c r="M613" s="999"/>
      <c r="N613" s="974"/>
      <c r="O613" s="25" t="s">
        <v>947</v>
      </c>
      <c r="P613" s="25" t="s">
        <v>950</v>
      </c>
    </row>
    <row r="614" spans="1:16" x14ac:dyDescent="0.25">
      <c r="A614" s="890">
        <v>1</v>
      </c>
      <c r="B614" s="1418" t="s">
        <v>9</v>
      </c>
      <c r="C614" s="307" t="s">
        <v>639</v>
      </c>
      <c r="D614" s="1227" t="s">
        <v>224</v>
      </c>
      <c r="E614" s="1233">
        <v>1</v>
      </c>
      <c r="F614" s="106"/>
      <c r="G614" s="28">
        <v>15</v>
      </c>
      <c r="H614" s="1227" t="s">
        <v>638</v>
      </c>
      <c r="I614" s="47"/>
      <c r="J614" s="1233" t="s">
        <v>382</v>
      </c>
      <c r="K614" s="677"/>
      <c r="L614" s="1252"/>
      <c r="M614" s="114"/>
      <c r="N614" s="958"/>
      <c r="O614" s="25" t="s">
        <v>947</v>
      </c>
      <c r="P614" s="25" t="s">
        <v>950</v>
      </c>
    </row>
    <row r="615" spans="1:16" ht="16.5" thickBot="1" x14ac:dyDescent="0.3">
      <c r="A615" s="321">
        <v>2</v>
      </c>
      <c r="B615" s="1419"/>
      <c r="C615" s="310" t="s">
        <v>640</v>
      </c>
      <c r="D615" s="598" t="s">
        <v>446</v>
      </c>
      <c r="E615" s="598">
        <v>10</v>
      </c>
      <c r="F615" s="109"/>
      <c r="G615" s="62">
        <v>10</v>
      </c>
      <c r="H615" s="61" t="s">
        <v>638</v>
      </c>
      <c r="I615" s="398"/>
      <c r="J615" s="598" t="s">
        <v>642</v>
      </c>
      <c r="K615" s="150"/>
      <c r="L615" s="1239"/>
      <c r="M615" s="747" t="s">
        <v>1031</v>
      </c>
      <c r="N615" s="959"/>
      <c r="O615" s="25" t="s">
        <v>947</v>
      </c>
      <c r="P615" s="25" t="s">
        <v>950</v>
      </c>
    </row>
    <row r="616" spans="1:16" ht="16.5" thickBot="1" x14ac:dyDescent="0.3">
      <c r="A616" s="892">
        <v>1</v>
      </c>
      <c r="B616" s="1417" t="s">
        <v>659</v>
      </c>
      <c r="C616" s="997" t="s">
        <v>644</v>
      </c>
      <c r="D616" s="42" t="s">
        <v>643</v>
      </c>
      <c r="E616" s="42" t="s">
        <v>645</v>
      </c>
      <c r="F616" s="1225"/>
      <c r="G616" s="1258">
        <v>5</v>
      </c>
      <c r="H616" s="41" t="s">
        <v>638</v>
      </c>
      <c r="I616" s="41"/>
      <c r="J616" s="42" t="s">
        <v>650</v>
      </c>
      <c r="K616" s="44"/>
      <c r="L616" s="137"/>
      <c r="M616" s="137"/>
      <c r="N616" s="960"/>
      <c r="O616" s="25" t="s">
        <v>947</v>
      </c>
      <c r="P616" s="25" t="s">
        <v>950</v>
      </c>
    </row>
    <row r="617" spans="1:16" s="103" customFormat="1" ht="48" thickBot="1" x14ac:dyDescent="0.3">
      <c r="A617" s="1070">
        <v>2</v>
      </c>
      <c r="B617" s="1417"/>
      <c r="C617" s="835" t="s">
        <v>649</v>
      </c>
      <c r="D617" s="736" t="s">
        <v>426</v>
      </c>
      <c r="E617" s="736">
        <v>100</v>
      </c>
      <c r="F617" s="167"/>
      <c r="G617" s="1264">
        <v>76.894999999999996</v>
      </c>
      <c r="H617" s="736" t="s">
        <v>638</v>
      </c>
      <c r="I617" s="736"/>
      <c r="J617" s="736" t="s">
        <v>652</v>
      </c>
      <c r="K617" s="160"/>
      <c r="L617" s="119"/>
      <c r="M617" s="843" t="s">
        <v>1032</v>
      </c>
      <c r="N617" s="1249" t="s">
        <v>1149</v>
      </c>
      <c r="O617" s="26" t="s">
        <v>947</v>
      </c>
      <c r="P617" s="26" t="s">
        <v>950</v>
      </c>
    </row>
    <row r="618" spans="1:16" x14ac:dyDescent="0.25">
      <c r="A618" s="319">
        <v>1</v>
      </c>
      <c r="B618" s="1418" t="s">
        <v>748</v>
      </c>
      <c r="C618" s="305" t="s">
        <v>74</v>
      </c>
      <c r="D618" s="74" t="s">
        <v>224</v>
      </c>
      <c r="E618" s="74">
        <v>3</v>
      </c>
      <c r="F618" s="718"/>
      <c r="G618" s="841">
        <v>198</v>
      </c>
      <c r="H618" s="719" t="s">
        <v>80</v>
      </c>
      <c r="I618" s="74"/>
      <c r="J618" s="74"/>
      <c r="K618" s="1238"/>
      <c r="L618" s="1238"/>
      <c r="M618" s="1238"/>
      <c r="N618" s="956"/>
      <c r="O618" s="25" t="s">
        <v>947</v>
      </c>
      <c r="P618" s="25" t="s">
        <v>950</v>
      </c>
    </row>
    <row r="619" spans="1:16" ht="16.5" thickBot="1" x14ac:dyDescent="0.3">
      <c r="A619" s="321">
        <v>2</v>
      </c>
      <c r="B619" s="1419"/>
      <c r="C619" s="310" t="s">
        <v>905</v>
      </c>
      <c r="D619" s="598"/>
      <c r="E619" s="598"/>
      <c r="F619" s="293"/>
      <c r="G619" s="840">
        <v>10</v>
      </c>
      <c r="H619" s="720" t="s">
        <v>906</v>
      </c>
      <c r="I619" s="598"/>
      <c r="J619" s="598"/>
      <c r="K619" s="1239"/>
      <c r="L619" s="1239"/>
      <c r="M619" s="1239"/>
      <c r="N619" s="959"/>
      <c r="O619" s="25" t="s">
        <v>947</v>
      </c>
      <c r="P619" s="25" t="s">
        <v>950</v>
      </c>
    </row>
    <row r="620" spans="1:16" s="25" customFormat="1" ht="31.5" x14ac:dyDescent="0.25">
      <c r="A620" s="922"/>
      <c r="B620" s="654" t="s">
        <v>145</v>
      </c>
      <c r="C620" s="466"/>
      <c r="D620" s="467" t="s">
        <v>223</v>
      </c>
      <c r="E620" s="654"/>
      <c r="F620" s="655">
        <f>SUM(F612:F619)</f>
        <v>0</v>
      </c>
      <c r="G620" s="655">
        <f>SUM(G612:G619)</f>
        <v>324.89499999999998</v>
      </c>
      <c r="H620" s="469"/>
      <c r="I620" s="469"/>
      <c r="J620" s="654"/>
      <c r="K620" s="466"/>
      <c r="L620" s="466"/>
      <c r="M620" s="466"/>
      <c r="N620" s="980"/>
      <c r="O620" s="25" t="s">
        <v>947</v>
      </c>
      <c r="P620" s="25" t="s">
        <v>950</v>
      </c>
    </row>
    <row r="621" spans="1:16" s="25" customFormat="1" x14ac:dyDescent="0.25">
      <c r="A621" s="923"/>
      <c r="B621" s="942" t="s">
        <v>227</v>
      </c>
      <c r="C621" s="534"/>
      <c r="D621" s="439"/>
      <c r="E621" s="535"/>
      <c r="F621" s="472"/>
      <c r="G621" s="536">
        <f>G620</f>
        <v>324.89499999999998</v>
      </c>
      <c r="H621" s="461"/>
      <c r="I621" s="461"/>
      <c r="J621" s="437"/>
      <c r="K621" s="462"/>
      <c r="L621" s="438"/>
      <c r="M621" s="438"/>
      <c r="N621" s="981"/>
      <c r="O621" s="25" t="s">
        <v>947</v>
      </c>
      <c r="P621" s="25" t="s">
        <v>950</v>
      </c>
    </row>
    <row r="622" spans="1:16" s="25" customFormat="1" x14ac:dyDescent="0.25">
      <c r="A622" s="923"/>
      <c r="B622" s="942"/>
      <c r="C622" s="534"/>
      <c r="D622" s="439"/>
      <c r="E622" s="535"/>
      <c r="F622" s="472"/>
      <c r="G622" s="536"/>
      <c r="H622" s="461"/>
      <c r="I622" s="461"/>
      <c r="J622" s="437"/>
      <c r="K622" s="462"/>
      <c r="L622" s="438"/>
      <c r="M622" s="438"/>
      <c r="N622" s="981"/>
      <c r="O622" s="25" t="s">
        <v>947</v>
      </c>
      <c r="P622" s="25" t="s">
        <v>950</v>
      </c>
    </row>
    <row r="623" spans="1:16" s="25" customFormat="1" ht="16.5" thickBot="1" x14ac:dyDescent="0.3">
      <c r="A623" s="924"/>
      <c r="B623" s="944"/>
      <c r="C623" s="656"/>
      <c r="D623" s="475"/>
      <c r="E623" s="657"/>
      <c r="F623" s="476"/>
      <c r="G623" s="658"/>
      <c r="H623" s="477"/>
      <c r="I623" s="477"/>
      <c r="J623" s="657"/>
      <c r="K623" s="478"/>
      <c r="L623" s="474"/>
      <c r="M623" s="474"/>
      <c r="N623" s="982"/>
      <c r="O623" s="25" t="s">
        <v>947</v>
      </c>
      <c r="P623" s="25" t="s">
        <v>950</v>
      </c>
    </row>
    <row r="624" spans="1:16" ht="16.5" thickBot="1" x14ac:dyDescent="0.3">
      <c r="A624" s="1501" t="s">
        <v>52</v>
      </c>
      <c r="B624" s="1502"/>
      <c r="C624" s="1502"/>
      <c r="D624" s="1502"/>
      <c r="E624" s="1502"/>
      <c r="F624" s="1502"/>
      <c r="G624" s="1502"/>
      <c r="H624" s="1502"/>
      <c r="I624" s="1502"/>
      <c r="J624" s="1502"/>
      <c r="K624" s="1502"/>
      <c r="L624" s="1502"/>
      <c r="M624" s="1502"/>
      <c r="N624" s="1503"/>
      <c r="O624" s="25" t="s">
        <v>947</v>
      </c>
      <c r="P624" s="104" t="s">
        <v>952</v>
      </c>
    </row>
    <row r="625" spans="1:17" ht="81.75" customHeight="1" thickBot="1" x14ac:dyDescent="0.3">
      <c r="A625" s="919">
        <v>1</v>
      </c>
      <c r="B625" s="204" t="s">
        <v>18</v>
      </c>
      <c r="C625" s="255" t="s">
        <v>664</v>
      </c>
      <c r="D625" s="252"/>
      <c r="E625" s="252"/>
      <c r="F625" s="253">
        <v>30</v>
      </c>
      <c r="G625" s="254">
        <v>30</v>
      </c>
      <c r="H625" s="252" t="s">
        <v>80</v>
      </c>
      <c r="I625" s="252"/>
      <c r="J625" s="252" t="s">
        <v>372</v>
      </c>
      <c r="K625" s="316" t="s">
        <v>667</v>
      </c>
      <c r="L625" s="316" t="s">
        <v>666</v>
      </c>
      <c r="M625" s="754" t="s">
        <v>772</v>
      </c>
      <c r="N625" s="963"/>
      <c r="O625" s="25" t="s">
        <v>947</v>
      </c>
      <c r="P625" s="104" t="s">
        <v>952</v>
      </c>
      <c r="Q625" s="104" t="s">
        <v>1101</v>
      </c>
    </row>
    <row r="626" spans="1:17" ht="48" thickBot="1" x14ac:dyDescent="0.3">
      <c r="A626" s="486">
        <v>1</v>
      </c>
      <c r="B626" s="1220" t="s">
        <v>5</v>
      </c>
      <c r="C626" s="139" t="s">
        <v>660</v>
      </c>
      <c r="D626" s="61" t="s">
        <v>224</v>
      </c>
      <c r="E626" s="369">
        <v>2</v>
      </c>
      <c r="F626" s="480">
        <f>3*2</f>
        <v>6</v>
      </c>
      <c r="G626" s="481">
        <v>6</v>
      </c>
      <c r="H626" s="61" t="s">
        <v>80</v>
      </c>
      <c r="I626" s="61"/>
      <c r="J626" s="61" t="s">
        <v>372</v>
      </c>
      <c r="K626" s="1239" t="s">
        <v>663</v>
      </c>
      <c r="L626" s="1239" t="s">
        <v>665</v>
      </c>
      <c r="M626" s="1239"/>
      <c r="N626" s="959"/>
      <c r="O626" s="25" t="s">
        <v>947</v>
      </c>
      <c r="P626" s="104" t="s">
        <v>952</v>
      </c>
      <c r="Q626" s="104" t="s">
        <v>1101</v>
      </c>
    </row>
    <row r="627" spans="1:17" ht="19.5" customHeight="1" x14ac:dyDescent="0.25">
      <c r="A627" s="484">
        <v>1</v>
      </c>
      <c r="B627" s="1462" t="s">
        <v>17</v>
      </c>
      <c r="C627" s="182" t="s">
        <v>675</v>
      </c>
      <c r="D627" s="1227" t="s">
        <v>224</v>
      </c>
      <c r="E627" s="1227">
        <v>1</v>
      </c>
      <c r="F627" s="106">
        <v>30</v>
      </c>
      <c r="G627" s="28">
        <v>30</v>
      </c>
      <c r="H627" s="1227" t="s">
        <v>80</v>
      </c>
      <c r="I627" s="1227"/>
      <c r="J627" s="1227" t="s">
        <v>111</v>
      </c>
      <c r="K627" s="1252" t="s">
        <v>678</v>
      </c>
      <c r="L627" s="1252" t="s">
        <v>676</v>
      </c>
      <c r="M627" s="114"/>
      <c r="N627" s="958"/>
      <c r="O627" s="25" t="s">
        <v>947</v>
      </c>
      <c r="P627" s="104" t="s">
        <v>952</v>
      </c>
      <c r="Q627" s="104" t="s">
        <v>1101</v>
      </c>
    </row>
    <row r="628" spans="1:17" ht="24" customHeight="1" thickBot="1" x14ac:dyDescent="0.3">
      <c r="A628" s="485">
        <v>2</v>
      </c>
      <c r="B628" s="1420"/>
      <c r="C628" s="244" t="s">
        <v>674</v>
      </c>
      <c r="D628" s="116"/>
      <c r="E628" s="116"/>
      <c r="F628" s="115"/>
      <c r="G628" s="1257">
        <v>5</v>
      </c>
      <c r="H628" s="116" t="s">
        <v>80</v>
      </c>
      <c r="I628" s="806"/>
      <c r="J628" s="116" t="s">
        <v>258</v>
      </c>
      <c r="K628" s="118" t="s">
        <v>338</v>
      </c>
      <c r="L628" s="118"/>
      <c r="M628" s="120"/>
      <c r="N628" s="974"/>
      <c r="O628" s="25" t="s">
        <v>947</v>
      </c>
      <c r="P628" s="104" t="s">
        <v>952</v>
      </c>
      <c r="Q628" s="104" t="s">
        <v>1101</v>
      </c>
    </row>
    <row r="629" spans="1:17" ht="63.75" thickBot="1" x14ac:dyDescent="0.3">
      <c r="A629" s="919">
        <v>1</v>
      </c>
      <c r="B629" s="204" t="s">
        <v>72</v>
      </c>
      <c r="C629" s="255" t="s">
        <v>660</v>
      </c>
      <c r="D629" s="252" t="s">
        <v>224</v>
      </c>
      <c r="E629" s="252">
        <v>4</v>
      </c>
      <c r="F629" s="253">
        <f>3*4</f>
        <v>12</v>
      </c>
      <c r="G629" s="254">
        <v>12</v>
      </c>
      <c r="H629" s="252" t="s">
        <v>80</v>
      </c>
      <c r="I629" s="252"/>
      <c r="J629" s="252" t="s">
        <v>372</v>
      </c>
      <c r="K629" s="316" t="s">
        <v>663</v>
      </c>
      <c r="L629" s="316" t="s">
        <v>662</v>
      </c>
      <c r="M629" s="754" t="s">
        <v>771</v>
      </c>
      <c r="N629" s="963"/>
      <c r="O629" s="25" t="s">
        <v>947</v>
      </c>
      <c r="P629" s="104" t="s">
        <v>952</v>
      </c>
      <c r="Q629" s="104" t="s">
        <v>1101</v>
      </c>
    </row>
    <row r="630" spans="1:17" s="103" customFormat="1" ht="32.25" thickBot="1" x14ac:dyDescent="0.3">
      <c r="A630" s="918">
        <v>1</v>
      </c>
      <c r="B630" s="1241" t="s">
        <v>204</v>
      </c>
      <c r="C630" s="1196" t="s">
        <v>591</v>
      </c>
      <c r="D630" s="1197" t="s">
        <v>224</v>
      </c>
      <c r="E630" s="1197">
        <v>2</v>
      </c>
      <c r="F630" s="449"/>
      <c r="G630" s="1150">
        <v>28.713000000000001</v>
      </c>
      <c r="H630" s="1197" t="s">
        <v>80</v>
      </c>
      <c r="I630" s="206"/>
      <c r="J630" s="1197" t="s">
        <v>113</v>
      </c>
      <c r="K630" s="205"/>
      <c r="L630" s="754"/>
      <c r="M630" s="756" t="s">
        <v>928</v>
      </c>
      <c r="N630" s="975" t="s">
        <v>1097</v>
      </c>
      <c r="O630" s="26" t="s">
        <v>947</v>
      </c>
      <c r="P630" s="103" t="s">
        <v>952</v>
      </c>
      <c r="Q630" s="103" t="s">
        <v>944</v>
      </c>
    </row>
    <row r="631" spans="1:17" s="103" customFormat="1" ht="31.5" x14ac:dyDescent="0.25">
      <c r="A631" s="304">
        <v>1</v>
      </c>
      <c r="B631" s="1460" t="s">
        <v>174</v>
      </c>
      <c r="C631" s="113" t="s">
        <v>592</v>
      </c>
      <c r="D631" s="1229" t="s">
        <v>581</v>
      </c>
      <c r="E631" s="1229">
        <v>30</v>
      </c>
      <c r="F631" s="1192"/>
      <c r="G631" s="1147">
        <v>65.081999999999994</v>
      </c>
      <c r="H631" s="811" t="s">
        <v>80</v>
      </c>
      <c r="I631" s="1229"/>
      <c r="J631" s="1192" t="s">
        <v>112</v>
      </c>
      <c r="K631" s="159"/>
      <c r="L631" s="113"/>
      <c r="M631" s="839" t="s">
        <v>927</v>
      </c>
      <c r="N631" s="961" t="s">
        <v>1096</v>
      </c>
      <c r="O631" s="26" t="s">
        <v>947</v>
      </c>
      <c r="P631" s="103" t="s">
        <v>952</v>
      </c>
      <c r="Q631" s="103" t="s">
        <v>944</v>
      </c>
    </row>
    <row r="632" spans="1:17" ht="16.5" thickBot="1" x14ac:dyDescent="0.3">
      <c r="A632" s="486">
        <v>2</v>
      </c>
      <c r="B632" s="1461"/>
      <c r="C632" s="1023" t="s">
        <v>68</v>
      </c>
      <c r="D632" s="1024" t="s">
        <v>224</v>
      </c>
      <c r="E632" s="1024">
        <v>3</v>
      </c>
      <c r="F632" s="62"/>
      <c r="G632" s="62">
        <v>5</v>
      </c>
      <c r="H632" s="1024" t="s">
        <v>80</v>
      </c>
      <c r="I632" s="598"/>
      <c r="J632" s="1024" t="s">
        <v>152</v>
      </c>
      <c r="K632" s="1239"/>
      <c r="L632" s="1239"/>
      <c r="M632" s="747" t="s">
        <v>926</v>
      </c>
      <c r="N632" s="959"/>
      <c r="O632" s="25" t="s">
        <v>947</v>
      </c>
      <c r="P632" s="104" t="s">
        <v>952</v>
      </c>
      <c r="Q632" s="104" t="s">
        <v>944</v>
      </c>
    </row>
    <row r="633" spans="1:17" s="25" customFormat="1" ht="31.5" x14ac:dyDescent="0.25">
      <c r="A633" s="1121"/>
      <c r="B633" s="1021" t="s">
        <v>48</v>
      </c>
      <c r="C633" s="760"/>
      <c r="D633" s="434" t="s">
        <v>223</v>
      </c>
      <c r="E633" s="435"/>
      <c r="F633" s="436">
        <f>SUM(F625:F632)</f>
        <v>78</v>
      </c>
      <c r="G633" s="436">
        <f>SUM(G625:G632)</f>
        <v>181.79499999999999</v>
      </c>
      <c r="H633" s="1022"/>
      <c r="I633" s="1022"/>
      <c r="J633" s="432"/>
      <c r="K633" s="641"/>
      <c r="L633" s="641"/>
      <c r="M633" s="641"/>
      <c r="N633" s="1130"/>
      <c r="O633" s="25" t="s">
        <v>947</v>
      </c>
      <c r="P633" s="104" t="s">
        <v>952</v>
      </c>
    </row>
    <row r="634" spans="1:17" s="25" customFormat="1" x14ac:dyDescent="0.25">
      <c r="A634" s="923"/>
      <c r="B634" s="939" t="s">
        <v>227</v>
      </c>
      <c r="C634" s="460"/>
      <c r="D634" s="439"/>
      <c r="E634" s="437"/>
      <c r="F634" s="472"/>
      <c r="G634" s="536">
        <f>G633</f>
        <v>181.79499999999999</v>
      </c>
      <c r="H634" s="537"/>
      <c r="I634" s="537"/>
      <c r="J634" s="437"/>
      <c r="K634" s="462"/>
      <c r="L634" s="623"/>
      <c r="M634" s="623"/>
      <c r="N634" s="1117"/>
      <c r="O634" s="25" t="s">
        <v>947</v>
      </c>
      <c r="P634" s="104" t="s">
        <v>952</v>
      </c>
    </row>
    <row r="635" spans="1:17" s="25" customFormat="1" ht="16.5" thickBot="1" x14ac:dyDescent="0.3">
      <c r="A635" s="1101"/>
      <c r="B635" s="631"/>
      <c r="C635" s="538"/>
      <c r="D635" s="447"/>
      <c r="E635" s="631"/>
      <c r="F635" s="539"/>
      <c r="G635" s="787"/>
      <c r="H635" s="624"/>
      <c r="I635" s="624"/>
      <c r="J635" s="510"/>
      <c r="K635" s="624"/>
      <c r="L635" s="624"/>
      <c r="M635" s="624"/>
      <c r="N635" s="1080"/>
      <c r="O635" s="25" t="s">
        <v>947</v>
      </c>
      <c r="P635" s="104" t="s">
        <v>952</v>
      </c>
    </row>
    <row r="636" spans="1:17" s="25" customFormat="1" ht="16.5" thickBot="1" x14ac:dyDescent="0.3">
      <c r="A636" s="1501" t="s">
        <v>50</v>
      </c>
      <c r="B636" s="1502"/>
      <c r="C636" s="1502"/>
      <c r="D636" s="1502"/>
      <c r="E636" s="1502"/>
      <c r="F636" s="1502"/>
      <c r="G636" s="1502"/>
      <c r="H636" s="1502"/>
      <c r="I636" s="1502"/>
      <c r="J636" s="1502"/>
      <c r="K636" s="1502"/>
      <c r="L636" s="1502"/>
      <c r="M636" s="1502"/>
      <c r="N636" s="1503"/>
      <c r="O636" s="25" t="s">
        <v>947</v>
      </c>
      <c r="P636" s="104" t="s">
        <v>953</v>
      </c>
    </row>
    <row r="637" spans="1:17" x14ac:dyDescent="0.25">
      <c r="A637" s="903">
        <v>1</v>
      </c>
      <c r="B637" s="1462" t="s">
        <v>88</v>
      </c>
      <c r="C637" s="181" t="s">
        <v>679</v>
      </c>
      <c r="D637" s="55" t="s">
        <v>223</v>
      </c>
      <c r="E637" s="55">
        <v>180</v>
      </c>
      <c r="F637" s="102"/>
      <c r="G637" s="56">
        <v>80</v>
      </c>
      <c r="H637" s="55" t="s">
        <v>80</v>
      </c>
      <c r="I637" s="55"/>
      <c r="J637" s="55" t="s">
        <v>37</v>
      </c>
      <c r="K637" s="1238" t="s">
        <v>338</v>
      </c>
      <c r="L637" s="1238" t="s">
        <v>681</v>
      </c>
      <c r="M637" s="1238"/>
      <c r="N637" s="956"/>
      <c r="O637" s="25" t="s">
        <v>947</v>
      </c>
      <c r="P637" s="104" t="s">
        <v>953</v>
      </c>
    </row>
    <row r="638" spans="1:17" ht="31.5" x14ac:dyDescent="0.25">
      <c r="A638" s="484">
        <v>2</v>
      </c>
      <c r="B638" s="1420"/>
      <c r="C638" s="182" t="s">
        <v>674</v>
      </c>
      <c r="D638" s="1227"/>
      <c r="E638" s="1227"/>
      <c r="F638" s="106"/>
      <c r="G638" s="28">
        <v>5</v>
      </c>
      <c r="H638" s="1227" t="s">
        <v>80</v>
      </c>
      <c r="I638" s="1227"/>
      <c r="J638" s="1227" t="s">
        <v>113</v>
      </c>
      <c r="K638" s="1252" t="s">
        <v>338</v>
      </c>
      <c r="L638" s="1252" t="s">
        <v>341</v>
      </c>
      <c r="M638" s="1252"/>
      <c r="N638" s="958"/>
      <c r="O638" s="25" t="s">
        <v>947</v>
      </c>
      <c r="P638" s="104" t="s">
        <v>953</v>
      </c>
    </row>
    <row r="639" spans="1:17" ht="16.5" thickBot="1" x14ac:dyDescent="0.3">
      <c r="A639" s="486">
        <v>3</v>
      </c>
      <c r="B639" s="1463"/>
      <c r="C639" s="184" t="s">
        <v>680</v>
      </c>
      <c r="D639" s="61"/>
      <c r="E639" s="61"/>
      <c r="F639" s="109">
        <v>15</v>
      </c>
      <c r="G639" s="62">
        <v>15</v>
      </c>
      <c r="H639" s="61" t="s">
        <v>80</v>
      </c>
      <c r="I639" s="61"/>
      <c r="J639" s="61" t="s">
        <v>111</v>
      </c>
      <c r="K639" s="1239" t="s">
        <v>677</v>
      </c>
      <c r="L639" s="1239"/>
      <c r="M639" s="1239"/>
      <c r="N639" s="959"/>
      <c r="O639" s="25" t="s">
        <v>947</v>
      </c>
      <c r="P639" s="104" t="s">
        <v>953</v>
      </c>
    </row>
    <row r="640" spans="1:17" ht="18" customHeight="1" x14ac:dyDescent="0.25">
      <c r="A640" s="903">
        <v>1</v>
      </c>
      <c r="B640" s="1464" t="s">
        <v>225</v>
      </c>
      <c r="C640" s="181" t="s">
        <v>724</v>
      </c>
      <c r="D640" s="55" t="s">
        <v>224</v>
      </c>
      <c r="E640" s="55">
        <v>1</v>
      </c>
      <c r="F640" s="55">
        <v>10</v>
      </c>
      <c r="G640" s="56">
        <v>10</v>
      </c>
      <c r="H640" s="55"/>
      <c r="I640" s="55"/>
      <c r="J640" s="55" t="s">
        <v>42</v>
      </c>
      <c r="K640" s="1238" t="s">
        <v>663</v>
      </c>
      <c r="L640" s="1238" t="s">
        <v>725</v>
      </c>
      <c r="M640" s="1238"/>
      <c r="N640" s="956"/>
      <c r="O640" s="25" t="s">
        <v>947</v>
      </c>
      <c r="P640" s="104" t="s">
        <v>953</v>
      </c>
    </row>
    <row r="641" spans="1:16" ht="16.5" thickBot="1" x14ac:dyDescent="0.3">
      <c r="A641" s="486">
        <v>2</v>
      </c>
      <c r="B641" s="1466"/>
      <c r="C641" s="184" t="s">
        <v>726</v>
      </c>
      <c r="D641" s="61"/>
      <c r="E641" s="61"/>
      <c r="F641" s="61"/>
      <c r="G641" s="62">
        <v>5</v>
      </c>
      <c r="H641" s="61" t="s">
        <v>661</v>
      </c>
      <c r="I641" s="61"/>
      <c r="J641" s="61" t="s">
        <v>115</v>
      </c>
      <c r="K641" s="1239" t="s">
        <v>338</v>
      </c>
      <c r="L641" s="72"/>
      <c r="M641" s="1239"/>
      <c r="N641" s="959"/>
      <c r="O641" s="25" t="s">
        <v>947</v>
      </c>
      <c r="P641" s="104" t="s">
        <v>953</v>
      </c>
    </row>
    <row r="642" spans="1:16" ht="22.5" customHeight="1" x14ac:dyDescent="0.25">
      <c r="A642" s="903">
        <v>1</v>
      </c>
      <c r="B642" s="1464" t="s">
        <v>69</v>
      </c>
      <c r="C642" s="181" t="s">
        <v>721</v>
      </c>
      <c r="D642" s="55" t="s">
        <v>224</v>
      </c>
      <c r="E642" s="55">
        <v>1</v>
      </c>
      <c r="F642" s="55">
        <v>30</v>
      </c>
      <c r="G642" s="56">
        <v>15</v>
      </c>
      <c r="H642" s="55" t="s">
        <v>661</v>
      </c>
      <c r="I642" s="55"/>
      <c r="J642" s="55" t="s">
        <v>35</v>
      </c>
      <c r="K642" s="1238" t="s">
        <v>663</v>
      </c>
      <c r="L642" s="1238" t="s">
        <v>722</v>
      </c>
      <c r="M642" s="113" t="s">
        <v>856</v>
      </c>
      <c r="N642" s="956"/>
      <c r="O642" s="25" t="s">
        <v>947</v>
      </c>
      <c r="P642" s="104" t="s">
        <v>953</v>
      </c>
    </row>
    <row r="643" spans="1:16" ht="32.25" thickBot="1" x14ac:dyDescent="0.3">
      <c r="A643" s="486">
        <v>2</v>
      </c>
      <c r="B643" s="1466"/>
      <c r="C643" s="184" t="s">
        <v>723</v>
      </c>
      <c r="D643" s="61" t="s">
        <v>224</v>
      </c>
      <c r="E643" s="61">
        <v>1</v>
      </c>
      <c r="F643" s="61"/>
      <c r="G643" s="62">
        <v>15</v>
      </c>
      <c r="H643" s="61" t="s">
        <v>686</v>
      </c>
      <c r="I643" s="61"/>
      <c r="J643" s="61" t="s">
        <v>37</v>
      </c>
      <c r="K643" s="1239" t="s">
        <v>715</v>
      </c>
      <c r="L643" s="1239" t="s">
        <v>713</v>
      </c>
      <c r="M643" s="1239"/>
      <c r="N643" s="959"/>
      <c r="O643" s="25" t="s">
        <v>947</v>
      </c>
      <c r="P643" s="104" t="s">
        <v>953</v>
      </c>
    </row>
    <row r="644" spans="1:16" ht="31.5" x14ac:dyDescent="0.25">
      <c r="A644" s="903">
        <v>1</v>
      </c>
      <c r="B644" s="1462" t="s">
        <v>197</v>
      </c>
      <c r="C644" s="181" t="s">
        <v>716</v>
      </c>
      <c r="D644" s="55"/>
      <c r="E644" s="55"/>
      <c r="F644" s="55"/>
      <c r="G644" s="56">
        <v>10</v>
      </c>
      <c r="H644" s="55" t="s">
        <v>661</v>
      </c>
      <c r="I644" s="396"/>
      <c r="J644" s="55" t="s">
        <v>113</v>
      </c>
      <c r="K644" s="1238" t="s">
        <v>663</v>
      </c>
      <c r="L644" s="1238" t="s">
        <v>717</v>
      </c>
      <c r="M644" s="1238"/>
      <c r="N644" s="956"/>
      <c r="O644" s="25" t="s">
        <v>947</v>
      </c>
      <c r="P644" s="104" t="s">
        <v>953</v>
      </c>
    </row>
    <row r="645" spans="1:16" ht="38.25" customHeight="1" x14ac:dyDescent="0.25">
      <c r="A645" s="484">
        <v>2</v>
      </c>
      <c r="B645" s="1420"/>
      <c r="C645" s="182" t="s">
        <v>718</v>
      </c>
      <c r="D645" s="1227" t="s">
        <v>224</v>
      </c>
      <c r="E645" s="1227">
        <v>1</v>
      </c>
      <c r="F645" s="1227">
        <v>10</v>
      </c>
      <c r="G645" s="28">
        <v>10</v>
      </c>
      <c r="H645" s="1227" t="s">
        <v>661</v>
      </c>
      <c r="I645" s="1227"/>
      <c r="J645" s="1227" t="s">
        <v>113</v>
      </c>
      <c r="K645" s="1252" t="s">
        <v>663</v>
      </c>
      <c r="L645" s="1252" t="s">
        <v>719</v>
      </c>
      <c r="M645" s="1252"/>
      <c r="N645" s="958"/>
      <c r="O645" s="25" t="s">
        <v>947</v>
      </c>
      <c r="P645" s="104" t="s">
        <v>953</v>
      </c>
    </row>
    <row r="646" spans="1:16" ht="16.5" thickBot="1" x14ac:dyDescent="0.3">
      <c r="A646" s="486">
        <v>3</v>
      </c>
      <c r="B646" s="1463"/>
      <c r="C646" s="184" t="s">
        <v>720</v>
      </c>
      <c r="D646" s="61"/>
      <c r="E646" s="61"/>
      <c r="F646" s="61"/>
      <c r="G646" s="62">
        <v>5</v>
      </c>
      <c r="H646" s="61" t="s">
        <v>661</v>
      </c>
      <c r="I646" s="540"/>
      <c r="J646" s="61" t="s">
        <v>113</v>
      </c>
      <c r="K646" s="1239" t="s">
        <v>338</v>
      </c>
      <c r="L646" s="1239"/>
      <c r="M646" s="1239"/>
      <c r="N646" s="959"/>
      <c r="O646" s="25" t="s">
        <v>947</v>
      </c>
      <c r="P646" s="104" t="s">
        <v>953</v>
      </c>
    </row>
    <row r="647" spans="1:16" ht="31.5" x14ac:dyDescent="0.25">
      <c r="A647" s="903">
        <v>1</v>
      </c>
      <c r="B647" s="1462" t="s">
        <v>198</v>
      </c>
      <c r="C647" s="181" t="s">
        <v>712</v>
      </c>
      <c r="D647" s="55" t="s">
        <v>224</v>
      </c>
      <c r="E647" s="55">
        <v>1</v>
      </c>
      <c r="F647" s="55"/>
      <c r="G647" s="56">
        <v>15</v>
      </c>
      <c r="H647" s="55" t="s">
        <v>686</v>
      </c>
      <c r="I647" s="396"/>
      <c r="J647" s="55" t="s">
        <v>37</v>
      </c>
      <c r="K647" s="1238" t="s">
        <v>715</v>
      </c>
      <c r="L647" s="1238" t="s">
        <v>713</v>
      </c>
      <c r="M647" s="1238"/>
      <c r="N647" s="956"/>
      <c r="O647" s="25" t="s">
        <v>947</v>
      </c>
      <c r="P647" s="104" t="s">
        <v>953</v>
      </c>
    </row>
    <row r="648" spans="1:16" ht="16.5" thickBot="1" x14ac:dyDescent="0.3">
      <c r="A648" s="486">
        <v>2</v>
      </c>
      <c r="B648" s="1463"/>
      <c r="C648" s="184" t="s">
        <v>714</v>
      </c>
      <c r="D648" s="61"/>
      <c r="E648" s="61"/>
      <c r="F648" s="61"/>
      <c r="G648" s="62">
        <v>5</v>
      </c>
      <c r="H648" s="61" t="s">
        <v>661</v>
      </c>
      <c r="I648" s="398"/>
      <c r="J648" s="61" t="s">
        <v>113</v>
      </c>
      <c r="K648" s="1239" t="s">
        <v>338</v>
      </c>
      <c r="L648" s="72"/>
      <c r="M648" s="1239"/>
      <c r="N648" s="959"/>
      <c r="O648" s="25" t="s">
        <v>947</v>
      </c>
      <c r="P648" s="104" t="s">
        <v>953</v>
      </c>
    </row>
    <row r="649" spans="1:16" ht="32.25" thickBot="1" x14ac:dyDescent="0.3">
      <c r="A649" s="921">
        <v>1</v>
      </c>
      <c r="B649" s="697" t="s">
        <v>107</v>
      </c>
      <c r="C649" s="292" t="s">
        <v>685</v>
      </c>
      <c r="D649" s="599" t="s">
        <v>34</v>
      </c>
      <c r="E649" s="599">
        <v>30</v>
      </c>
      <c r="F649" s="166">
        <v>323</v>
      </c>
      <c r="G649" s="217">
        <v>323</v>
      </c>
      <c r="H649" s="599" t="s">
        <v>661</v>
      </c>
      <c r="I649" s="599"/>
      <c r="J649" s="599" t="s">
        <v>526</v>
      </c>
      <c r="K649" s="149" t="s">
        <v>688</v>
      </c>
      <c r="L649" s="149" t="s">
        <v>692</v>
      </c>
      <c r="M649" s="132"/>
      <c r="N649" s="1001"/>
      <c r="O649" s="25" t="s">
        <v>947</v>
      </c>
      <c r="P649" s="104" t="s">
        <v>953</v>
      </c>
    </row>
    <row r="650" spans="1:16" s="25" customFormat="1" ht="31.5" x14ac:dyDescent="0.25">
      <c r="A650" s="927"/>
      <c r="B650" s="950" t="s">
        <v>49</v>
      </c>
      <c r="C650" s="541"/>
      <c r="D650" s="542" t="s">
        <v>223</v>
      </c>
      <c r="E650" s="543"/>
      <c r="F650" s="544">
        <f>SUM(F637:F649)</f>
        <v>388</v>
      </c>
      <c r="G650" s="545">
        <f>SUM(G637:G649)</f>
        <v>513</v>
      </c>
      <c r="H650" s="545"/>
      <c r="I650" s="544"/>
      <c r="J650" s="1065"/>
      <c r="K650" s="547"/>
      <c r="L650" s="637"/>
      <c r="M650" s="645"/>
      <c r="N650" s="983"/>
      <c r="O650" s="25" t="s">
        <v>947</v>
      </c>
      <c r="P650" s="104" t="s">
        <v>953</v>
      </c>
    </row>
    <row r="651" spans="1:16" s="25" customFormat="1" x14ac:dyDescent="0.25">
      <c r="A651" s="909"/>
      <c r="B651" s="91" t="s">
        <v>227</v>
      </c>
      <c r="C651" s="548"/>
      <c r="D651" s="271"/>
      <c r="E651" s="526"/>
      <c r="F651" s="95"/>
      <c r="G651" s="517">
        <f>G650</f>
        <v>513</v>
      </c>
      <c r="H651" s="274"/>
      <c r="I651" s="95"/>
      <c r="J651" s="526"/>
      <c r="K651" s="239"/>
      <c r="L651" s="623"/>
      <c r="M651" s="377"/>
      <c r="N651" s="984"/>
      <c r="O651" s="25" t="s">
        <v>947</v>
      </c>
      <c r="P651" s="104" t="s">
        <v>953</v>
      </c>
    </row>
    <row r="652" spans="1:16" s="25" customFormat="1" x14ac:dyDescent="0.25">
      <c r="A652" s="909"/>
      <c r="B652" s="91" t="s">
        <v>190</v>
      </c>
      <c r="C652" s="548"/>
      <c r="D652" s="271"/>
      <c r="E652" s="526"/>
      <c r="F652" s="95"/>
      <c r="G652" s="517"/>
      <c r="H652" s="274"/>
      <c r="I652" s="95"/>
      <c r="J652" s="526"/>
      <c r="K652" s="239"/>
      <c r="L652" s="623"/>
      <c r="M652" s="377"/>
      <c r="N652" s="984"/>
      <c r="O652" s="25" t="s">
        <v>947</v>
      </c>
      <c r="P652" s="104" t="s">
        <v>953</v>
      </c>
    </row>
    <row r="653" spans="1:16" s="25" customFormat="1" ht="16.5" thickBot="1" x14ac:dyDescent="0.3">
      <c r="A653" s="928"/>
      <c r="B653" s="951" t="s">
        <v>106</v>
      </c>
      <c r="C653" s="549"/>
      <c r="D653" s="528"/>
      <c r="E653" s="529"/>
      <c r="F653" s="99"/>
      <c r="G653" s="550"/>
      <c r="H653" s="551"/>
      <c r="I653" s="99"/>
      <c r="J653" s="529"/>
      <c r="K653" s="530"/>
      <c r="L653" s="639"/>
      <c r="M653" s="646"/>
      <c r="N653" s="985"/>
      <c r="O653" s="25" t="s">
        <v>947</v>
      </c>
      <c r="P653" s="104" t="s">
        <v>953</v>
      </c>
    </row>
    <row r="654" spans="1:16" s="25" customFormat="1" ht="43.5" customHeight="1" x14ac:dyDescent="0.25">
      <c r="A654" s="907"/>
      <c r="B654" s="219" t="s">
        <v>59</v>
      </c>
      <c r="C654" s="225"/>
      <c r="D654" s="552" t="s">
        <v>223</v>
      </c>
      <c r="E654" s="553"/>
      <c r="F654" s="554">
        <f>F650+F633+F620+F607+F592+F578+F565</f>
        <v>507</v>
      </c>
      <c r="G654" s="555">
        <f>G650+G633+G620+G607+G592+G578+G565</f>
        <v>3849.2000000000003</v>
      </c>
      <c r="H654" s="554"/>
      <c r="I654" s="554"/>
      <c r="J654" s="552"/>
      <c r="K654" s="647"/>
      <c r="L654" s="648"/>
      <c r="M654" s="648"/>
      <c r="N654" s="986"/>
      <c r="O654" s="25" t="s">
        <v>947</v>
      </c>
    </row>
    <row r="655" spans="1:16" s="25" customFormat="1" x14ac:dyDescent="0.25">
      <c r="A655" s="929"/>
      <c r="B655" s="722" t="s">
        <v>227</v>
      </c>
      <c r="C655" s="51"/>
      <c r="D655" s="557"/>
      <c r="E655" s="558"/>
      <c r="F655" s="559"/>
      <c r="G655" s="560">
        <v>2656</v>
      </c>
      <c r="H655" s="559"/>
      <c r="I655" s="559"/>
      <c r="J655" s="557"/>
      <c r="K655" s="401"/>
      <c r="L655" s="357"/>
      <c r="M655" s="357"/>
      <c r="N655" s="987"/>
      <c r="O655" s="25" t="s">
        <v>947</v>
      </c>
    </row>
    <row r="656" spans="1:16" s="25" customFormat="1" x14ac:dyDescent="0.25">
      <c r="A656" s="929"/>
      <c r="B656" s="722" t="s">
        <v>190</v>
      </c>
      <c r="C656" s="51"/>
      <c r="D656" s="557"/>
      <c r="E656" s="558"/>
      <c r="F656" s="559"/>
      <c r="G656" s="560"/>
      <c r="H656" s="559"/>
      <c r="I656" s="559"/>
      <c r="J656" s="557"/>
      <c r="K656" s="401"/>
      <c r="L656" s="357"/>
      <c r="M656" s="357"/>
      <c r="N656" s="987"/>
      <c r="O656" s="25" t="s">
        <v>947</v>
      </c>
    </row>
    <row r="657" spans="1:15" s="25" customFormat="1" ht="16.5" thickBot="1" x14ac:dyDescent="0.3">
      <c r="A657" s="930"/>
      <c r="B657" s="952" t="s">
        <v>106</v>
      </c>
      <c r="C657" s="561"/>
      <c r="D657" s="562"/>
      <c r="E657" s="563"/>
      <c r="F657" s="564"/>
      <c r="G657" s="565">
        <f>G568</f>
        <v>1193.2</v>
      </c>
      <c r="H657" s="564"/>
      <c r="I657" s="564"/>
      <c r="J657" s="562"/>
      <c r="K657" s="602"/>
      <c r="L657" s="649"/>
      <c r="M657" s="649"/>
      <c r="N657" s="988"/>
      <c r="O657" s="25" t="s">
        <v>947</v>
      </c>
    </row>
    <row r="658" spans="1:15" s="25" customFormat="1" ht="47.25" x14ac:dyDescent="0.25">
      <c r="A658" s="931"/>
      <c r="B658" s="567" t="s">
        <v>23</v>
      </c>
      <c r="C658" s="566"/>
      <c r="D658" s="567"/>
      <c r="E658" s="567"/>
      <c r="F658" s="568">
        <f>F654+F540+F406</f>
        <v>3315</v>
      </c>
      <c r="G658" s="569">
        <f>G654+G540+G406</f>
        <v>33301.700000000004</v>
      </c>
      <c r="H658" s="569"/>
      <c r="I658" s="568"/>
      <c r="J658" s="567"/>
      <c r="K658" s="600"/>
      <c r="L658" s="600"/>
      <c r="M658" s="600"/>
      <c r="N658" s="989"/>
    </row>
    <row r="659" spans="1:15" s="25" customFormat="1" x14ac:dyDescent="0.25">
      <c r="A659" s="932"/>
      <c r="B659" s="953" t="s">
        <v>24</v>
      </c>
      <c r="C659" s="570"/>
      <c r="D659" s="24"/>
      <c r="E659" s="24"/>
      <c r="F659" s="24"/>
      <c r="G659" s="571">
        <f>G655+G541+G407</f>
        <v>20258.5</v>
      </c>
      <c r="H659" s="448"/>
      <c r="I659" s="448"/>
      <c r="J659" s="24"/>
      <c r="K659" s="1240"/>
      <c r="L659" s="1240"/>
      <c r="M659" s="1240"/>
      <c r="N659" s="964"/>
    </row>
    <row r="660" spans="1:15" s="25" customFormat="1" x14ac:dyDescent="0.25">
      <c r="A660" s="932"/>
      <c r="B660" s="953" t="s">
        <v>190</v>
      </c>
      <c r="C660" s="572"/>
      <c r="D660" s="24"/>
      <c r="E660" s="24"/>
      <c r="F660" s="24"/>
      <c r="G660" s="573"/>
      <c r="H660" s="24"/>
      <c r="I660" s="24"/>
      <c r="J660" s="24"/>
      <c r="K660" s="1240"/>
      <c r="L660" s="1240"/>
      <c r="M660" s="1240"/>
      <c r="N660" s="964"/>
    </row>
    <row r="661" spans="1:15" s="25" customFormat="1" ht="16.5" thickBot="1" x14ac:dyDescent="0.3">
      <c r="A661" s="933"/>
      <c r="B661" s="954" t="s">
        <v>106</v>
      </c>
      <c r="C661" s="574"/>
      <c r="D661" s="575"/>
      <c r="E661" s="575"/>
      <c r="F661" s="575"/>
      <c r="G661" s="576">
        <f>G657+G543+G409</f>
        <v>13043.2</v>
      </c>
      <c r="H661" s="575"/>
      <c r="I661" s="575"/>
      <c r="J661" s="575"/>
      <c r="K661" s="644"/>
      <c r="L661" s="644"/>
      <c r="M661" s="644"/>
      <c r="N661" s="968"/>
    </row>
    <row r="662" spans="1:15" x14ac:dyDescent="0.25">
      <c r="E662" s="578"/>
      <c r="F662" s="578"/>
      <c r="H662" s="578"/>
      <c r="I662" s="578"/>
    </row>
    <row r="663" spans="1:15" x14ac:dyDescent="0.25">
      <c r="E663" s="578"/>
      <c r="F663" s="578"/>
      <c r="H663" s="578"/>
      <c r="I663" s="578"/>
    </row>
    <row r="664" spans="1:15" x14ac:dyDescent="0.25">
      <c r="E664" s="578"/>
      <c r="F664" s="578"/>
      <c r="H664" s="578"/>
      <c r="I664" s="578"/>
    </row>
    <row r="665" spans="1:15" ht="20.25" x14ac:dyDescent="0.25">
      <c r="A665" s="1198"/>
      <c r="B665" s="1540"/>
      <c r="C665" s="1540"/>
      <c r="D665" s="1199"/>
      <c r="E665" s="1199"/>
      <c r="F665" s="1199"/>
      <c r="G665" s="1411"/>
      <c r="I665" s="1411"/>
      <c r="J665" s="1199"/>
      <c r="K665" s="1199"/>
      <c r="L665" s="1199"/>
      <c r="M665" s="1199"/>
      <c r="N665" s="1199"/>
    </row>
    <row r="666" spans="1:15" x14ac:dyDescent="0.25">
      <c r="G666" s="1406"/>
      <c r="I666" s="1406"/>
    </row>
    <row r="667" spans="1:15" x14ac:dyDescent="0.25">
      <c r="H667" s="104"/>
    </row>
    <row r="668" spans="1:15" x14ac:dyDescent="0.25">
      <c r="B668" s="1407"/>
      <c r="C668" s="1408"/>
      <c r="D668" s="1409"/>
      <c r="E668" s="1408"/>
      <c r="F668" s="1408"/>
      <c r="G668" s="1412"/>
      <c r="H668" s="104"/>
      <c r="I668" s="1412"/>
    </row>
    <row r="669" spans="1:15" x14ac:dyDescent="0.25">
      <c r="G669" s="1406"/>
      <c r="I669" s="1406"/>
    </row>
    <row r="671" spans="1:15" x14ac:dyDescent="0.25">
      <c r="A671" s="1140"/>
      <c r="B671" s="1140"/>
      <c r="C671" s="1071"/>
      <c r="D671" s="1140"/>
      <c r="E671" s="1140"/>
      <c r="F671" s="1140"/>
      <c r="G671" s="1266"/>
      <c r="H671" s="1140"/>
      <c r="I671" s="1140"/>
    </row>
    <row r="672" spans="1:15" x14ac:dyDescent="0.25">
      <c r="A672" s="1140"/>
      <c r="B672" s="1140"/>
      <c r="C672" s="1140"/>
      <c r="D672" s="1140"/>
      <c r="E672" s="1268"/>
      <c r="F672" s="1539"/>
      <c r="G672" s="1539"/>
      <c r="H672" s="1140"/>
      <c r="I672" s="1140"/>
      <c r="J672" s="107"/>
    </row>
    <row r="673" spans="1:10" x14ac:dyDescent="0.25">
      <c r="A673" s="1140"/>
      <c r="B673" s="1140"/>
      <c r="C673" s="1140"/>
      <c r="D673" s="1140"/>
      <c r="E673" s="1267"/>
      <c r="F673" s="1539"/>
      <c r="G673" s="1539"/>
      <c r="H673" s="1265"/>
      <c r="I673" s="1265"/>
      <c r="J673" s="1066"/>
    </row>
    <row r="674" spans="1:10" x14ac:dyDescent="0.25">
      <c r="A674" s="1140"/>
      <c r="B674" s="1140"/>
      <c r="C674" s="1140"/>
      <c r="D674" s="1140"/>
      <c r="E674" s="1140"/>
      <c r="F674" s="1140"/>
      <c r="G674" s="1266"/>
      <c r="H674" s="1140"/>
      <c r="I674" s="1140"/>
      <c r="J674" s="107"/>
    </row>
    <row r="675" spans="1:10" x14ac:dyDescent="0.25">
      <c r="A675" s="1140"/>
      <c r="B675" s="1140"/>
      <c r="C675" s="1140"/>
      <c r="D675" s="1140"/>
      <c r="E675" s="1140"/>
      <c r="F675" s="1140"/>
      <c r="G675" s="1266"/>
      <c r="H675" s="1140"/>
      <c r="I675" s="1140"/>
    </row>
    <row r="676" spans="1:10" x14ac:dyDescent="0.25">
      <c r="A676" s="1140"/>
      <c r="B676" s="1140"/>
      <c r="C676" s="1266"/>
      <c r="D676" s="1266"/>
      <c r="E676" s="1267"/>
      <c r="F676" s="1267"/>
      <c r="G676" s="1266"/>
      <c r="H676" s="1140"/>
      <c r="I676" s="1140"/>
    </row>
    <row r="677" spans="1:10" x14ac:dyDescent="0.25">
      <c r="A677" s="1140"/>
      <c r="B677" s="1267"/>
      <c r="C677" s="1267"/>
      <c r="D677" s="1269"/>
      <c r="E677" s="1269"/>
      <c r="F677" s="1269"/>
      <c r="G677" s="1266"/>
      <c r="H677" s="1140"/>
      <c r="I677" s="1140"/>
    </row>
    <row r="678" spans="1:10" x14ac:dyDescent="0.25">
      <c r="A678" s="1140"/>
      <c r="B678" s="1267"/>
      <c r="C678" s="1267"/>
      <c r="D678" s="1269"/>
      <c r="E678" s="1269"/>
      <c r="F678" s="1269"/>
      <c r="G678" s="1266"/>
      <c r="H678" s="1140"/>
      <c r="I678" s="1140"/>
    </row>
    <row r="679" spans="1:10" x14ac:dyDescent="0.25">
      <c r="A679" s="1140"/>
      <c r="B679" s="1267"/>
      <c r="C679" s="1267"/>
      <c r="D679" s="1269"/>
      <c r="E679" s="1269"/>
      <c r="F679" s="1269"/>
      <c r="G679" s="1266"/>
      <c r="H679" s="1140"/>
      <c r="I679" s="1140"/>
    </row>
    <row r="680" spans="1:10" x14ac:dyDescent="0.25">
      <c r="A680" s="1140"/>
      <c r="B680" s="1267"/>
      <c r="C680" s="1267"/>
      <c r="D680" s="1270"/>
      <c r="E680" s="1270"/>
      <c r="F680" s="1270"/>
      <c r="G680" s="1266"/>
      <c r="H680" s="1140"/>
      <c r="I680" s="1140"/>
    </row>
    <row r="681" spans="1:10" x14ac:dyDescent="0.25">
      <c r="A681" s="1140"/>
      <c r="B681" s="1267"/>
      <c r="C681" s="1271"/>
      <c r="D681" s="1270"/>
      <c r="E681" s="1270"/>
      <c r="F681" s="1270"/>
      <c r="G681" s="1266"/>
      <c r="H681" s="1140"/>
      <c r="I681" s="1140"/>
    </row>
    <row r="682" spans="1:10" x14ac:dyDescent="0.25">
      <c r="A682" s="1140"/>
      <c r="B682" s="1140"/>
      <c r="C682" s="1071"/>
      <c r="D682" s="1140"/>
      <c r="E682" s="1140"/>
      <c r="F682" s="1140"/>
      <c r="G682" s="1266"/>
      <c r="H682" s="1140"/>
      <c r="I682" s="1140"/>
    </row>
  </sheetData>
  <autoFilter ref="O25:P661"/>
  <mergeCells count="175">
    <mergeCell ref="B642:B643"/>
    <mergeCell ref="B644:B646"/>
    <mergeCell ref="B647:B648"/>
    <mergeCell ref="F672:G672"/>
    <mergeCell ref="F673:G673"/>
    <mergeCell ref="A624:N624"/>
    <mergeCell ref="B627:B628"/>
    <mergeCell ref="B631:B632"/>
    <mergeCell ref="A636:N636"/>
    <mergeCell ref="B637:B639"/>
    <mergeCell ref="B640:B641"/>
    <mergeCell ref="B665:C665"/>
    <mergeCell ref="B605:B606"/>
    <mergeCell ref="A611:N611"/>
    <mergeCell ref="B612:B613"/>
    <mergeCell ref="B614:B615"/>
    <mergeCell ref="B616:B617"/>
    <mergeCell ref="B618:B619"/>
    <mergeCell ref="B583:B585"/>
    <mergeCell ref="B586:B589"/>
    <mergeCell ref="B590:B591"/>
    <mergeCell ref="A596:N596"/>
    <mergeCell ref="B598:B599"/>
    <mergeCell ref="B600:B602"/>
    <mergeCell ref="G600:G602"/>
    <mergeCell ref="B563:B564"/>
    <mergeCell ref="M563:M564"/>
    <mergeCell ref="A569:N569"/>
    <mergeCell ref="B570:B573"/>
    <mergeCell ref="B574:B577"/>
    <mergeCell ref="A582:N582"/>
    <mergeCell ref="A545:N545"/>
    <mergeCell ref="B546:B561"/>
    <mergeCell ref="G546:G548"/>
    <mergeCell ref="N546:N548"/>
    <mergeCell ref="G556:G557"/>
    <mergeCell ref="M556:M557"/>
    <mergeCell ref="N556:N557"/>
    <mergeCell ref="G560:G561"/>
    <mergeCell ref="M560:M561"/>
    <mergeCell ref="N560:N561"/>
    <mergeCell ref="A511:N511"/>
    <mergeCell ref="A522:N522"/>
    <mergeCell ref="B523:B524"/>
    <mergeCell ref="B525:B527"/>
    <mergeCell ref="B528:B531"/>
    <mergeCell ref="A544:N544"/>
    <mergeCell ref="A487:N487"/>
    <mergeCell ref="B488:B490"/>
    <mergeCell ref="A499:N499"/>
    <mergeCell ref="B500:B502"/>
    <mergeCell ref="B503:B505"/>
    <mergeCell ref="C503:C504"/>
    <mergeCell ref="G503:G504"/>
    <mergeCell ref="J503:J504"/>
    <mergeCell ref="M503:M504"/>
    <mergeCell ref="N503:N504"/>
    <mergeCell ref="B454:B456"/>
    <mergeCell ref="B458:B464"/>
    <mergeCell ref="A469:N469"/>
    <mergeCell ref="B470:B474"/>
    <mergeCell ref="B475:B478"/>
    <mergeCell ref="B479:B481"/>
    <mergeCell ref="B413:B419"/>
    <mergeCell ref="B420:B422"/>
    <mergeCell ref="A427:N427"/>
    <mergeCell ref="B428:B435"/>
    <mergeCell ref="B438:B444"/>
    <mergeCell ref="B445:B452"/>
    <mergeCell ref="B378:B381"/>
    <mergeCell ref="M378:M379"/>
    <mergeCell ref="B383:B385"/>
    <mergeCell ref="B387:B400"/>
    <mergeCell ref="A410:N410"/>
    <mergeCell ref="A411:N411"/>
    <mergeCell ref="B338:B340"/>
    <mergeCell ref="A346:N346"/>
    <mergeCell ref="B347:B356"/>
    <mergeCell ref="B361:B362"/>
    <mergeCell ref="B364:B370"/>
    <mergeCell ref="B372:B376"/>
    <mergeCell ref="B306:B310"/>
    <mergeCell ref="B312:B314"/>
    <mergeCell ref="B316:B318"/>
    <mergeCell ref="B320:B323"/>
    <mergeCell ref="B325:B330"/>
    <mergeCell ref="B334:B336"/>
    <mergeCell ref="B271:B272"/>
    <mergeCell ref="B274:B275"/>
    <mergeCell ref="A281:N281"/>
    <mergeCell ref="B284:B292"/>
    <mergeCell ref="B294:B296"/>
    <mergeCell ref="B298:B304"/>
    <mergeCell ref="M266:M270"/>
    <mergeCell ref="B267:B268"/>
    <mergeCell ref="C267:C268"/>
    <mergeCell ref="G267:G268"/>
    <mergeCell ref="H267:H268"/>
    <mergeCell ref="J267:J268"/>
    <mergeCell ref="L267:L268"/>
    <mergeCell ref="M235:M236"/>
    <mergeCell ref="B244:B246"/>
    <mergeCell ref="B248:B256"/>
    <mergeCell ref="G250:G251"/>
    <mergeCell ref="B258:B264"/>
    <mergeCell ref="C259:C260"/>
    <mergeCell ref="G259:G260"/>
    <mergeCell ref="H259:H260"/>
    <mergeCell ref="J259:J260"/>
    <mergeCell ref="M259:M260"/>
    <mergeCell ref="B215:B216"/>
    <mergeCell ref="B217:B218"/>
    <mergeCell ref="B222:B223"/>
    <mergeCell ref="B225:B227"/>
    <mergeCell ref="A234:N234"/>
    <mergeCell ref="B235:B241"/>
    <mergeCell ref="C235:C236"/>
    <mergeCell ref="G235:G236"/>
    <mergeCell ref="H235:H236"/>
    <mergeCell ref="J235:J236"/>
    <mergeCell ref="B181:B188"/>
    <mergeCell ref="B192:B195"/>
    <mergeCell ref="A201:N201"/>
    <mergeCell ref="B202:B205"/>
    <mergeCell ref="B207:B208"/>
    <mergeCell ref="B160:B166"/>
    <mergeCell ref="B168:B170"/>
    <mergeCell ref="B172:B175"/>
    <mergeCell ref="F174:F175"/>
    <mergeCell ref="G174:G175"/>
    <mergeCell ref="B177:B179"/>
    <mergeCell ref="F177:F178"/>
    <mergeCell ref="G177:G178"/>
    <mergeCell ref="B135:B138"/>
    <mergeCell ref="B141:B143"/>
    <mergeCell ref="B145:B146"/>
    <mergeCell ref="B147:B148"/>
    <mergeCell ref="B150:B152"/>
    <mergeCell ref="A159:N159"/>
    <mergeCell ref="A100:N100"/>
    <mergeCell ref="B101:B113"/>
    <mergeCell ref="B116:B119"/>
    <mergeCell ref="B124:B126"/>
    <mergeCell ref="B129:B130"/>
    <mergeCell ref="B132:B134"/>
    <mergeCell ref="B80:B84"/>
    <mergeCell ref="B85:B89"/>
    <mergeCell ref="B90:B94"/>
    <mergeCell ref="M21:M24"/>
    <mergeCell ref="N21:N24"/>
    <mergeCell ref="A26:N26"/>
    <mergeCell ref="A27:N27"/>
    <mergeCell ref="B28:B40"/>
    <mergeCell ref="B42:B55"/>
    <mergeCell ref="G21:G24"/>
    <mergeCell ref="H21:H24"/>
    <mergeCell ref="I21:I24"/>
    <mergeCell ref="J21:J24"/>
    <mergeCell ref="K21:K24"/>
    <mergeCell ref="L21:L24"/>
    <mergeCell ref="A21:A24"/>
    <mergeCell ref="B21:B24"/>
    <mergeCell ref="C21:C24"/>
    <mergeCell ref="D21:D24"/>
    <mergeCell ref="E21:E24"/>
    <mergeCell ref="F21:F24"/>
    <mergeCell ref="H6:J6"/>
    <mergeCell ref="H7:J8"/>
    <mergeCell ref="I9:J9"/>
    <mergeCell ref="A17:J17"/>
    <mergeCell ref="A18:J18"/>
    <mergeCell ref="A19:J19"/>
    <mergeCell ref="B57:B67"/>
    <mergeCell ref="B69:B72"/>
    <mergeCell ref="B74:B79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useFirstPageNumber="1" horizontalDpi="4294967293" verticalDpi="4294967293" r:id="rId1"/>
  <headerFooter>
    <oddFooter>Страница &amp;P</oddFooter>
  </headerFooter>
  <rowBreaks count="2" manualBreakCount="2">
    <brk id="621" max="13" man="1"/>
    <brk id="63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ОЗП 16-17 РТК тариф</vt:lpstr>
      <vt:lpstr>'ОЗП 16-17 РТК тариф'!Область_печати</vt:lpstr>
    </vt:vector>
  </TitlesOfParts>
  <Company>МУП РРСИО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Сметы</dc:creator>
  <cp:lastModifiedBy>YanchenkovaJB</cp:lastModifiedBy>
  <cp:lastPrinted>2016-05-10T06:27:24Z</cp:lastPrinted>
  <dcterms:created xsi:type="dcterms:W3CDTF">2006-10-03T06:59:01Z</dcterms:created>
  <dcterms:modified xsi:type="dcterms:W3CDTF">2016-05-10T06:30:14Z</dcterms:modified>
</cp:coreProperties>
</file>