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Мои Документы\Решения\2020 год\Февраль\Приложения\"/>
    </mc:Choice>
  </mc:AlternateContent>
  <bookViews>
    <workbookView xWindow="0" yWindow="0" windowWidth="28800" windowHeight="12330"/>
  </bookViews>
  <sheets>
    <sheet name="доходы 2020-2022  " sheetId="1" r:id="rId1"/>
  </sheets>
  <definedNames>
    <definedName name="_xlnm.Print_Titles" localSheetId="0">'доходы 2020-2022  '!$18:$20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5" i="1" l="1"/>
  <c r="D153" i="1"/>
  <c r="D152" i="1" s="1"/>
  <c r="E152" i="1"/>
  <c r="F152" i="1"/>
  <c r="E110" i="1" l="1"/>
  <c r="D110" i="1"/>
  <c r="D106" i="1" s="1"/>
  <c r="E113" i="1"/>
  <c r="F113" i="1"/>
  <c r="F110" i="1" s="1"/>
  <c r="D113" i="1"/>
  <c r="E129" i="1"/>
  <c r="E128" i="1" s="1"/>
  <c r="E127" i="1" s="1"/>
  <c r="E21" i="1" s="1"/>
  <c r="F129" i="1"/>
  <c r="F128" i="1" s="1"/>
  <c r="F127" i="1" s="1"/>
  <c r="F21" i="1" s="1"/>
  <c r="D129" i="1"/>
  <c r="D128" i="1" s="1"/>
  <c r="D127" i="1" s="1"/>
  <c r="D21" i="1" s="1"/>
  <c r="E174" i="1" l="1"/>
  <c r="F174" i="1"/>
  <c r="D174" i="1"/>
  <c r="E171" i="1"/>
  <c r="F171" i="1"/>
  <c r="D171" i="1"/>
  <c r="E169" i="1"/>
  <c r="F169" i="1"/>
  <c r="D169" i="1"/>
  <c r="E167" i="1"/>
  <c r="F167" i="1"/>
  <c r="D167" i="1"/>
  <c r="E165" i="1"/>
  <c r="F165" i="1"/>
  <c r="D165" i="1"/>
  <c r="E163" i="1"/>
  <c r="F163" i="1"/>
  <c r="D163" i="1"/>
  <c r="E157" i="1"/>
  <c r="F157" i="1"/>
  <c r="E159" i="1"/>
  <c r="F159" i="1"/>
  <c r="E161" i="1"/>
  <c r="F161" i="1"/>
  <c r="D161" i="1"/>
  <c r="D159" i="1"/>
  <c r="D157" i="1"/>
  <c r="F155" i="1"/>
  <c r="F154" i="1" s="1"/>
  <c r="D154" i="1"/>
  <c r="E148" i="1"/>
  <c r="F148" i="1"/>
  <c r="D148" i="1"/>
  <c r="E154" i="1"/>
  <c r="E150" i="1"/>
  <c r="F150" i="1"/>
  <c r="D150" i="1"/>
  <c r="E146" i="1"/>
  <c r="F146" i="1"/>
  <c r="D146" i="1"/>
  <c r="E144" i="1"/>
  <c r="F144" i="1"/>
  <c r="D144" i="1"/>
  <c r="E142" i="1"/>
  <c r="F142" i="1"/>
  <c r="D142" i="1"/>
  <c r="E140" i="1"/>
  <c r="F140" i="1"/>
  <c r="D140" i="1"/>
  <c r="E138" i="1"/>
  <c r="F138" i="1"/>
  <c r="D138" i="1"/>
  <c r="D137" i="1" s="1"/>
  <c r="F137" i="1" l="1"/>
  <c r="F133" i="1" s="1"/>
  <c r="F132" i="1" s="1"/>
  <c r="F176" i="1" s="1"/>
  <c r="E137" i="1"/>
  <c r="E133" i="1" s="1"/>
  <c r="E132" i="1" s="1"/>
  <c r="E176" i="1" s="1"/>
  <c r="D133" i="1"/>
  <c r="D132" i="1" s="1"/>
  <c r="D176" i="1" s="1"/>
</calcChain>
</file>

<file path=xl/sharedStrings.xml><?xml version="1.0" encoding="utf-8"?>
<sst xmlns="http://schemas.openxmlformats.org/spreadsheetml/2006/main" count="331" uniqueCount="323">
  <si>
    <t>Приложение № 1</t>
  </si>
  <si>
    <t>к решению Совета депутатов</t>
  </si>
  <si>
    <t>Рузского городского округа</t>
  </si>
  <si>
    <t>Московской области</t>
  </si>
  <si>
    <t xml:space="preserve">от  "11" декабря  2019 года №431/45 </t>
  </si>
  <si>
    <t>"О бюджете Рузского городского округа на 2020 год</t>
  </si>
  <si>
    <t xml:space="preserve"> и на плановый период 2021 и 2022 годов"</t>
  </si>
  <si>
    <t>Поступление доходов в бюджет Рузского городского округа на 2020 год и плановый период 2021 и 2022 годов</t>
  </si>
  <si>
    <t>Ед. измерения: тыс. рублей</t>
  </si>
  <si>
    <t>Код дохода</t>
  </si>
  <si>
    <t>Наименование кода дохода</t>
  </si>
  <si>
    <t xml:space="preserve"> Сумма на 2020 год </t>
  </si>
  <si>
    <t>Сумма</t>
  </si>
  <si>
    <t xml:space="preserve">на 2021 год </t>
  </si>
  <si>
    <t xml:space="preserve">на 2022 год </t>
  </si>
  <si>
    <t>1 00 00 000 00 0000 000</t>
  </si>
  <si>
    <t>НАЛОГОВЫЕ И НЕНАЛОГОВЫЕ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</si>
  <si>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</si>
  <si>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</si>
  <si>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</si>
  <si>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</si>
  <si>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</si>
  <si>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</si>
  <si>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</si>
  <si>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</si>
  <si>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</si>
  <si>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</si>
  <si>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</si>
  <si>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</si>
  <si>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</si>
  <si>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</si>
  <si>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</si>
  <si>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</si>
  <si>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</si>
  <si>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</si>
  <si>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1 01 02 040 01 1000 110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</si>
  <si>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</si>
  <si>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</si>
  <si>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</si>
  <si>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</si>
  <si>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</si>
  <si>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</si>
  <si>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</si>
  <si>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</si>
  <si>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</si>
  <si>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</si>
  <si>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</si>
  <si>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</si>
  <si>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</si>
  <si>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</si>
  <si>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</si>
  <si>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</si>
  <si>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</si>
  <si>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</si>
  <si>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</si>
  <si>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</si>
  <si>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</si>
  <si>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1 05 00 000 00 0000 000</t>
  </si>
  <si>
    <t>НАЛОГИ НА СОВОКУПНЫЙ ДОХОД</t>
  </si>
  <si>
    <t>1 05 01 000 00 0000 110</t>
  </si>
  <si>
    <t>Налог, взимаемый в связи с применением упрощенной системы налогообложения</t>
  </si>
  <si>
    <t>1 05 01 010 01 0000 110</t>
  </si>
  <si>
    <t>Налог, взимаемый с налогоплательщиков, выбравших в качестве объекта налогообложения доходы</t>
  </si>
  <si>
    <t>1 05 01 011 01 0000 110</t>
  </si>
  <si>
    <t>1 05 01 011 01 1000 110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</si>
  <si>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</si>
  <si>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</si>
  <si>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</si>
  <si>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</si>
  <si>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</si>
  <si>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1 05 01 021 01 1000 110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</si>
  <si>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</si>
  <si>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1 05 02 000 02 0000 110</t>
  </si>
  <si>
    <t>Единый налог на вмененный доход для отдельных видов деятельности</t>
  </si>
  <si>
    <t>1 05 02 010 02 0000 110</t>
  </si>
  <si>
    <t>1 05 02 010 02 1000 110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</si>
  <si>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</si>
  <si>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1 05 03 000 01 0000 110</t>
  </si>
  <si>
    <t>Единый сельскохозяйственный налог</t>
  </si>
  <si>
    <t>1 05 03 010 01 0000 110</t>
  </si>
  <si>
    <t>1 05 03 010 01 1000 110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</si>
  <si>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</si>
  <si>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</si>
  <si>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</si>
  <si>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</si>
  <si>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</si>
  <si>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1 05 04 010 02 1000 110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</si>
  <si>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</si>
  <si>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</si>
  <si>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</si>
  <si>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</si>
  <si>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</si>
  <si>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</si>
  <si>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</si>
  <si>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1 06 01 020 04 1000 110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</si>
  <si>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</si>
  <si>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1 06 06 000 00 0000 110</t>
  </si>
  <si>
    <t>Земельный налог</t>
  </si>
  <si>
    <t>1 06 06 030 00 0000 110</t>
  </si>
  <si>
    <t>Земельный налог с организаций</t>
  </si>
  <si>
    <t>1 06 06 032 04 0000 110</t>
  </si>
  <si>
    <t>Земельный налог с организаций, обладающих земельным участком, расположенным в границах городских округов</t>
  </si>
  <si>
    <t>1 06 06 032 04 1000 110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</si>
  <si>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</si>
  <si>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1 06 06 040 00 0000 110</t>
  </si>
  <si>
    <t>Земельный налог с физических лиц</t>
  </si>
  <si>
    <t>1 06 06 042 04 0000 110</t>
  </si>
  <si>
    <t>Земельный налог с физических лиц, обладающих земельным участком, расположенным в границах городских округов</t>
  </si>
  <si>
    <t>1 06 06 042 04 1000 110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</si>
  <si>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</si>
  <si>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1 08 00 000 00 0000 000</t>
  </si>
  <si>
    <t>ГОСУДАРСТВЕННАЯ ПОШЛИНА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</si>
  <si>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</si>
  <si>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</si>
  <si>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</si>
  <si>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</si>
  <si>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1 08 03 010 01 1000 110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</si>
  <si>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</si>
  <si>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</si>
  <si>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</si>
  <si>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1 08 07 150 01 0000 110</t>
  </si>
  <si>
    <t>Государственная пошлина за выдачу разрешения на установку рекламной конструкции</t>
  </si>
  <si>
    <t>1 08 07 150 01 1000 110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</si>
  <si>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</si>
  <si>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</si>
  <si>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</si>
  <si>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</si>
  <si>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</si>
  <si>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</si>
  <si>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</si>
  <si>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</si>
  <si>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</si>
  <si>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</si>
  <si>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</si>
  <si>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</si>
  <si>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</si>
  <si>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</si>
  <si>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1 11 05 034 04 0000 120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</si>
  <si>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</si>
  <si>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</si>
  <si>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</si>
  <si>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1 11 05 074 04 0000 120</t>
  </si>
  <si>
    <t>Доходы от сдачи в аренду имущества, составляющего казну городских округов (за исключением земельных участков)</t>
  </si>
  <si>
    <t>1 11 05 300 00 0000 120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</si>
  <si>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</si>
  <si>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1 11 05 310 00 0000 120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</si>
  <si>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</si>
  <si>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1 11 05 312 04 0000 120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</si>
  <si>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</si>
  <si>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</si>
  <si>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</si>
  <si>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</si>
  <si>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</si>
  <si>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</si>
  <si>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</si>
  <si>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1 11 09 044 04 0001 120</t>
  </si>
  <si>
    <t>Плата по договорам за установку и эксплуатацию рекламных конструкций</t>
  </si>
  <si>
    <t>1 11 09 044 04 0002 120</t>
  </si>
  <si>
    <t>Плата за наем жилых помещений</t>
  </si>
  <si>
    <t>1 12 00 000 00 0000 000</t>
  </si>
  <si>
    <t>ПЛАТЕЖИ ПРИ ПОЛЬЗОВАНИИ ПРИРОДНЫМИ РЕСУРСАМИ</t>
  </si>
  <si>
    <t>1 12 01 000 01 0000 120</t>
  </si>
  <si>
    <t>Плата за негативное воздействие на окружающую среду</t>
  </si>
  <si>
    <t>1 12 01 010 01 0000 120</t>
  </si>
  <si>
    <t>Плата за выбросы загрязняющих веществ в атмосферный воздух стационарными объектами</t>
  </si>
  <si>
    <t>1 12 01 010 01 6000 120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</si>
  <si>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</si>
  <si>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1 12 01 030 01 0000 120</t>
  </si>
  <si>
    <t>Плата за сбросы загрязняющих веществ в водные объекты</t>
  </si>
  <si>
    <t>1 12 01 030 01 6000 120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</si>
  <si>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</si>
  <si>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1 12 01 040 01 0000 120</t>
  </si>
  <si>
    <t>Плата за размещение отходов производства и потребления</t>
  </si>
  <si>
    <t>1 12 01 041 01 0000 120</t>
  </si>
  <si>
    <t>Плата за размещение отходов производства</t>
  </si>
  <si>
    <t>1 12 01 041 01 6000 120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</si>
  <si>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</si>
  <si>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1 12 01 042 01 0000 120</t>
  </si>
  <si>
    <t>Плата за размещение твердых коммунальных отходов</t>
  </si>
  <si>
    <t>1 12 01 042 01 6000 120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</si>
  <si>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</si>
  <si>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1 13 00 000 00 0000 000</t>
  </si>
  <si>
    <t>ДОХОДЫ ОТ ОКАЗАНИЯ ПЛАТНЫХ УСЛУГ И КОМПЕНСАЦИИ ЗАТРАТ ГОСУДАРСТВА</t>
  </si>
  <si>
    <t>1 13 01 000 00 0000 130</t>
  </si>
  <si>
    <t>Доходы от оказания платных услуг (работ)</t>
  </si>
  <si>
    <t>1 13 01 990 00 0000 130</t>
  </si>
  <si>
    <t>Прочие доходы от оказания платных услуг (работ)</t>
  </si>
  <si>
    <t>1 13 01 994 04 0000 130</t>
  </si>
  <si>
    <t>Прочие доходы от оказания платных услуг (работ) получателями средств бюджетов городских округов</t>
  </si>
  <si>
    <t>1 13 02 000 00 0000 130</t>
  </si>
  <si>
    <t>Доходы от компенсации затрат государства</t>
  </si>
  <si>
    <t>1 13 02 060 00 0000 130</t>
  </si>
  <si>
    <t>Доходы, поступающие в порядке возмещения расходов, понесенных в связи с эксплуатацией имущества</t>
  </si>
  <si>
    <t>1 13 02 064 04 0000 130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</si>
  <si>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</si>
  <si>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1 14 00 000 00 0000 000</t>
  </si>
  <si>
    <t>ДОХОДЫ ОТ ПРОДАЖИ МАТЕРИАЛЬНЫХ И НЕМАТЕРИАЛЬНЫХ АКТИВОВ</t>
  </si>
  <si>
    <t>1 14 02 000 00 0000 000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</si>
  <si>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</si>
  <si>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1 14 02 040 04 0000 410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</si>
  <si>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</si>
  <si>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1 14 02 043 04 0000 410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</si>
  <si>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</si>
  <si>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</si>
  <si>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</si>
  <si>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</si>
  <si>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</si>
  <si>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</si>
  <si>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</si>
  <si>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</si>
  <si>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</si>
  <si>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1 14 06 024 04 0000 430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</si>
  <si>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</si>
  <si>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</si>
  <si>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</si>
  <si>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</si>
  <si>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</si>
  <si>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</si>
  <si>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</si>
  <si>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1 17 00 000 00 0000 000</t>
  </si>
  <si>
    <t>ПРОЧИЕ НЕНАЛОГОВЫЕ ДОХОДЫ</t>
  </si>
  <si>
    <t>1 17 05 000 00 0000 180</t>
  </si>
  <si>
    <t>Прочие неналоговые доходы</t>
  </si>
  <si>
    <t>1 17 05 040 04 0000 180</t>
  </si>
  <si>
    <t>Прочие неналоговые доходы бюджетов городских округов</t>
  </si>
  <si>
    <t>1 17 05 040 04 0001 180</t>
  </si>
  <si>
    <t>Прочие неналоговые доходы бюджетов городских округов (плата за право размещения нестационарного торгового объекта)</t>
  </si>
  <si>
    <t>1 17 05 040 04 0002 180</t>
  </si>
  <si>
    <t>Прочие неналоговые доходы бюджетов городских округов(поруб. билеты)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</si>
  <si>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</si>
  <si>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</si>
  <si>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</si>
  <si>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</si>
  <si>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</si>
  <si>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</si>
  <si>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2 02 15 001 00 0000 150</t>
  </si>
  <si>
    <t>Дотации на выравнивание бюджетной обеспеченности</t>
  </si>
  <si>
    <t>2 02 15 001 04 0000 150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</si>
  <si>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</si>
  <si>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2 02 20 000 00 0000 150</t>
  </si>
  <si>
    <t>Субсидии бюджетам бюджетной системы Российской Федерации (межбюджетные субсидии)</t>
  </si>
  <si>
    <t>2 02 20 077 00 0000 150</t>
  </si>
  <si>
    <t>Субсидии бюджетам на софинансирование капитальных вложений в объекты муниципальной собственности</t>
  </si>
  <si>
    <t>2 02 20 077 04 0000 150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</si>
  <si>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</si>
  <si>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2 02 20 302 00 0000 150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</si>
  <si>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</si>
  <si>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2 02 20 302 04 0000 150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</si>
  <si>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</si>
  <si>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2 02 25 169 00 0000 150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</si>
  <si>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</si>
  <si>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2 02 25 169 04 0000 150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</si>
  <si>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</si>
  <si>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2 02 25 187 00 0000 150</t>
  </si>
  <si>
    <t>Субсидии бюджетам на поддержку образования для детей с ограниченными возможностями здоровья</t>
  </si>
  <si>
    <t>2 02 25 187 04 0000 150</t>
  </si>
  <si>
    <t>Субсидии бюджетам городских округов на поддержку образования для детей с ограниченными возможностями здоровья</t>
  </si>
  <si>
    <t>2 02 25 242 00 0000 150</t>
  </si>
  <si>
    <t>Субсидии бюджетам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</si>
  <si>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2 02 25 242 04 0000 150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</si>
  <si>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</si>
  <si>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2 02 25 555 00 0000 150</t>
  </si>
  <si>
    <t>Субсидии бюджетам на реализацию программ формирования современной городской среды</t>
  </si>
  <si>
    <t>2 02 25 555 04 0000 150</t>
  </si>
  <si>
    <t>Субсидии бюджетам городских округов на реализацию программ формирования современной городской среды</t>
  </si>
  <si>
    <t>2 02 29 999 00 0000 150</t>
  </si>
  <si>
    <t>Прочие субсидии</t>
  </si>
  <si>
    <t>2 02 29 999 04 0000 150</t>
  </si>
  <si>
    <t>Прочие субсидии бюджетам городских округов</t>
  </si>
  <si>
    <t>2 02 30 000 00 0000 150</t>
  </si>
  <si>
    <t>Субвенции бюджетам бюджетной системы Российской Федерации</t>
  </si>
  <si>
    <t>2 02 30 022 00 0000 150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</si>
  <si>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</si>
  <si>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2 02 30 022 04 0000 150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</si>
  <si>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</si>
  <si>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2 02 30 024 00 0000 150</t>
  </si>
  <si>
    <t>Субвенции местным бюджетам на выполнение передаваемых полномочий субъектов Российской Федерации</t>
  </si>
  <si>
    <t>2 02 30 024 04 0000 150</t>
  </si>
  <si>
    <t>Субвенции бюджетам городских округов на выполнение передаваемых полномочий субъектов Российской Федерации</t>
  </si>
  <si>
    <t>2 02 30 029 00 0000 150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</si>
  <si>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</si>
  <si>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2 02 30 029 04 0000 150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</si>
  <si>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</si>
  <si>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2 02 35 082 00 0000 150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</si>
  <si>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</si>
  <si>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</si>
  <si>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</si>
  <si>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</si>
  <si>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</si>
  <si>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2 02 35 118 04 0000 150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</si>
  <si>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</si>
  <si>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2 02 35 120 00 0000 150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</si>
  <si>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</si>
  <si>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</si>
  <si>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</si>
  <si>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2 02 35 469 00 0000 150</t>
  </si>
  <si>
    <t>Субвенции бюджетам на проведение Всероссийской переписи населения 2020 года</t>
  </si>
  <si>
    <t>2 02 35 469 04 0000 150</t>
  </si>
  <si>
    <t>Субвенции бюджетам городских округов на проведение Всероссийской переписи населения 2020 года</t>
  </si>
  <si>
    <t>2 02 39 999 00 0000 150</t>
  </si>
  <si>
    <t>Прочие субвенции</t>
  </si>
  <si>
    <t>2 02 39 999 04 0000 150</t>
  </si>
  <si>
    <t>Прочие субвенции бюджетам городских округов</t>
  </si>
  <si>
    <t>2 02 40 000 00 0000 150</t>
  </si>
  <si>
    <t>Иные межбюджетные трансферты</t>
  </si>
  <si>
    <t>2 02 49 999 00 0000 150</t>
  </si>
  <si>
    <t>Прочие межбюджетные трансферты, передаваемые бюджетам</t>
  </si>
  <si>
    <t>2 02 49 999 04 0000 150</t>
  </si>
  <si>
    <t>Прочие межбюджетные трансферты, передаваемые бюджетам городских округов</t>
  </si>
  <si>
    <t xml:space="preserve">ИТОГО  </t>
  </si>
  <si>
    <t>2 02 25497 00 0000 150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</si>
  <si>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</si>
  <si>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</si>
  <si>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</si>
  <si>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1 13 02 994 00 0000 130</t>
  </si>
  <si>
    <t xml:space="preserve">Прочие доходы от компенсации затрат бюджетов </t>
  </si>
  <si>
    <t>Прочие доходы от компенсации затрат бюджетов городских округов</t>
  </si>
  <si>
    <t>1 13 02 994 04 0000 130</t>
  </si>
  <si>
    <t>2 02 27 576 00 0000 150</t>
  </si>
  <si>
    <t>2 02 27 576 04 0000 150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</si>
  <si>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</si>
  <si>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 xml:space="preserve">Субсидии бюджетам городских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</si>
  <si>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>от  "  " _________  2020  года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</si>
</sst>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[&gt;=50]#,##0.0,;[Red][&lt;=-50]\-#,##0.0,;#,##0.0,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1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right" vertical="top"/>
    </xf>
    <xf numFmtId="0" fontId="1" fillId="2" borderId="0" xfId="0" applyFont="1" applyFill="1"/>
    <xf numFmtId="49" fontId="1" fillId="2" borderId="0" xfId="0" applyNumberFormat="1" applyFont="1" applyFill="1" applyAlignment="1">
      <alignment horizontal="right" vertical="top" wrapText="1"/>
    </xf>
    <xf numFmtId="49" fontId="1" fillId="2" borderId="0" xfId="0" applyNumberFormat="1" applyFont="1" applyFill="1" applyAlignment="1">
      <alignment horizontal="right" vertical="center" wrapText="1"/>
    </xf>
    <xf numFmtId="49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 wrapText="1"/>
    </xf>
    <xf numFmtId="49" fontId="3" fillId="2" borderId="0" xfId="0" applyNumberFormat="1" applyFont="1" applyFill="1" applyAlignment="1">
      <alignment horizontal="left" vertical="center" wrapText="1"/>
    </xf>
    <xf numFmtId="164" fontId="1" fillId="2" borderId="0" xfId="0" applyNumberFormat="1" applyFont="1" applyFill="1" applyAlignment="1">
      <alignment horizontal="right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left" vertical="center"/>
    </xf>
    <xf numFmtId="0" fontId="5" fillId="4" borderId="1" xfId="0" applyNumberFormat="1" applyFont="1" applyFill="1" applyBorder="1" applyAlignment="1">
      <alignment horizontal="left" vertical="center" wrapText="1"/>
    </xf>
    <xf numFmtId="49" fontId="5" fillId="5" borderId="1" xfId="0" applyNumberFormat="1" applyFont="1" applyFill="1" applyBorder="1" applyAlignment="1">
      <alignment horizontal="left" vertical="center"/>
    </xf>
    <xf numFmtId="0" fontId="5" fillId="5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/>
    </xf>
    <xf numFmtId="0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right" vertical="center" wrapText="1"/>
    </xf>
    <xf numFmtId="165" fontId="7" fillId="5" borderId="1" xfId="0" applyNumberFormat="1" applyFont="1" applyFill="1" applyBorder="1" applyAlignment="1">
      <alignment horizontal="right" vertical="center" wrapText="1"/>
    </xf>
    <xf numFmtId="165" fontId="7" fillId="5" borderId="1" xfId="0" applyNumberFormat="1" applyFont="1" applyFill="1" applyBorder="1" applyAlignment="1">
      <alignment horizontal="right" vertical="center"/>
    </xf>
    <xf numFmtId="165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horizontal="right" vertical="center"/>
    </xf>
    <xf numFmtId="49" fontId="1" fillId="2" borderId="0" xfId="0" applyNumberFormat="1" applyFont="1" applyFill="1" applyAlignment="1">
      <alignment horizontal="right" vertical="top"/>
    </xf>
    <xf numFmtId="165" fontId="7" fillId="6" borderId="1" xfId="0" applyNumberFormat="1" applyFont="1" applyFill="1" applyBorder="1" applyAlignment="1">
      <alignment horizontal="right" vertical="center" wrapText="1"/>
    </xf>
    <xf numFmtId="49" fontId="1" fillId="2" borderId="0" xfId="0" applyNumberFormat="1" applyFont="1" applyFill="1" applyAlignment="1">
      <alignment horizontal="right" vertical="top"/>
    </xf>
    <xf numFmtId="0" fontId="5" fillId="6" borderId="2" xfId="0" applyNumberFormat="1" applyFont="1" applyFill="1" applyBorder="1" applyAlignment="1">
      <alignment horizontal="center" vertical="center" wrapText="1"/>
    </xf>
    <xf numFmtId="0" fontId="5" fillId="6" borderId="3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right" vertical="top" wrapText="1"/>
    </xf>
    <xf numFmtId="49" fontId="2" fillId="2" borderId="0" xfId="0" applyNumberFormat="1" applyFont="1" applyFill="1" applyAlignment="1">
      <alignment horizontal="center" vertical="top" wrapText="1"/>
    </xf>
    <xf numFmtId="0" fontId="4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B1:F176"/>
  <sheetViews>
    <sheetView tabSelected="1" zoomScaleNormal="100" zoomScaleSheetLayoutView="100" workbookViewId="0">
      <selection activeCell="C2" sqref="C2"/>
    </sheetView>
  </sheetViews>
  <sheetFormatPr defaultColWidth="9.140625" defaultRowHeight="12.75" x14ac:dyDescent="0.2"/>
  <cols>
    <col min="1" max="1" width="6.28515625" style="3" customWidth="1"/>
    <col min="2" max="2" width="27.28515625" style="1" customWidth="1"/>
    <col min="3" max="3" width="76.7109375" style="9" customWidth="1"/>
    <col min="4" max="6" width="16.7109375" style="3" customWidth="1"/>
    <col min="7" max="16384" width="9.140625" style="3"/>
  </cols>
  <sheetData>
    <row r="1" spans="2:6" x14ac:dyDescent="0.2">
      <c r="C1" s="28"/>
      <c r="D1" s="30" t="s">
        <v>0</v>
      </c>
      <c r="E1" s="30"/>
      <c r="F1" s="30"/>
    </row>
    <row r="2" spans="2:6" x14ac:dyDescent="0.2">
      <c r="C2" s="28"/>
      <c r="D2" s="30" t="s">
        <v>1</v>
      </c>
      <c r="E2" s="30"/>
      <c r="F2" s="30"/>
    </row>
    <row r="3" spans="2:6" x14ac:dyDescent="0.2">
      <c r="C3" s="28"/>
      <c r="D3" s="30" t="s">
        <v>2</v>
      </c>
      <c r="E3" s="30"/>
      <c r="F3" s="30"/>
    </row>
    <row r="4" spans="2:6" x14ac:dyDescent="0.2">
      <c r="C4" s="28"/>
      <c r="D4" s="30" t="s">
        <v>3</v>
      </c>
      <c r="E4" s="30"/>
      <c r="F4" s="30"/>
    </row>
    <row r="5" spans="2:6" x14ac:dyDescent="0.2">
      <c r="C5" s="28"/>
      <c r="D5" s="30" t="s">
        <v>322</v>
      </c>
      <c r="E5" s="30"/>
      <c r="F5" s="30"/>
    </row>
    <row r="7" spans="2:6" x14ac:dyDescent="0.2">
      <c r="C7" s="2"/>
      <c r="D7" s="30" t="s">
        <v>0</v>
      </c>
      <c r="E7" s="30"/>
      <c r="F7" s="30"/>
    </row>
    <row r="8" spans="2:6" x14ac:dyDescent="0.2">
      <c r="C8" s="2"/>
      <c r="D8" s="30" t="s">
        <v>1</v>
      </c>
      <c r="E8" s="30"/>
      <c r="F8" s="30"/>
    </row>
    <row r="9" spans="2:6" x14ac:dyDescent="0.2">
      <c r="C9" s="2"/>
      <c r="D9" s="30" t="s">
        <v>2</v>
      </c>
      <c r="E9" s="30"/>
      <c r="F9" s="30"/>
    </row>
    <row r="10" spans="2:6" x14ac:dyDescent="0.2">
      <c r="C10" s="2"/>
      <c r="D10" s="30" t="s">
        <v>3</v>
      </c>
      <c r="E10" s="30"/>
      <c r="F10" s="30"/>
    </row>
    <row r="11" spans="2:6" x14ac:dyDescent="0.2">
      <c r="C11" s="2"/>
      <c r="D11" s="30" t="s">
        <v>4</v>
      </c>
      <c r="E11" s="30"/>
      <c r="F11" s="30"/>
    </row>
    <row r="12" spans="2:6" ht="14.25" customHeight="1" x14ac:dyDescent="0.2">
      <c r="C12" s="4"/>
      <c r="D12" s="33" t="s">
        <v>5</v>
      </c>
      <c r="E12" s="33"/>
      <c r="F12" s="33"/>
    </row>
    <row r="13" spans="2:6" ht="14.25" customHeight="1" x14ac:dyDescent="0.2">
      <c r="C13" s="4"/>
      <c r="D13" s="33" t="s">
        <v>6</v>
      </c>
      <c r="E13" s="33"/>
      <c r="F13" s="33"/>
    </row>
    <row r="14" spans="2:6" ht="14.25" customHeight="1" x14ac:dyDescent="0.2">
      <c r="C14" s="5"/>
    </row>
    <row r="15" spans="2:6" ht="18" customHeight="1" x14ac:dyDescent="0.2">
      <c r="B15" s="34" t="s">
        <v>7</v>
      </c>
      <c r="C15" s="34"/>
      <c r="D15" s="34"/>
      <c r="E15" s="34"/>
      <c r="F15" s="34"/>
    </row>
    <row r="16" spans="2:6" ht="15.75" x14ac:dyDescent="0.2">
      <c r="B16" s="6"/>
      <c r="C16" s="7"/>
    </row>
    <row r="17" spans="2:6" ht="15.75" customHeight="1" x14ac:dyDescent="0.2">
      <c r="B17" s="8" t="s">
        <v>8</v>
      </c>
    </row>
    <row r="18" spans="2:6" customFormat="1" ht="15" x14ac:dyDescent="0.2">
      <c r="B18" s="35" t="s">
        <v>9</v>
      </c>
      <c r="C18" s="35" t="s">
        <v>10</v>
      </c>
      <c r="D18" s="36" t="s">
        <v>11</v>
      </c>
      <c r="E18" s="37" t="s">
        <v>12</v>
      </c>
      <c r="F18" s="37"/>
    </row>
    <row r="19" spans="2:6" customFormat="1" ht="15" customHeight="1" x14ac:dyDescent="0.2">
      <c r="B19" s="35"/>
      <c r="C19" s="35"/>
      <c r="D19" s="36"/>
      <c r="E19" s="21" t="s">
        <v>13</v>
      </c>
      <c r="F19" s="22" t="s">
        <v>14</v>
      </c>
    </row>
    <row r="20" spans="2:6" customFormat="1" ht="15" customHeight="1" x14ac:dyDescent="0.2">
      <c r="B20" s="10">
        <v>1</v>
      </c>
      <c r="C20" s="10">
        <v>2</v>
      </c>
      <c r="D20" s="21">
        <v>3</v>
      </c>
      <c r="E20" s="21">
        <v>4</v>
      </c>
      <c r="F20" s="21">
        <v>5</v>
      </c>
    </row>
    <row r="21" spans="2:6" customFormat="1" ht="15" customHeight="1" x14ac:dyDescent="0.2">
      <c r="B21" s="11" t="s">
        <v>15</v>
      </c>
      <c r="C21" s="12" t="s">
        <v>16</v>
      </c>
      <c r="D21" s="23">
        <f>D22+D32+D42+D59+D70+D77+D95+D106+D115+D127</f>
        <v>2048574900</v>
      </c>
      <c r="E21" s="23">
        <f t="shared" ref="E21:F21" si="0">E22+E32+E42+E59+E70+E77+E95+E106+E115+E127</f>
        <v>1925007000</v>
      </c>
      <c r="F21" s="23">
        <f t="shared" si="0"/>
        <v>2244599000</v>
      </c>
    </row>
    <row r="22" spans="2:6" customFormat="1" ht="15" customHeight="1" x14ac:dyDescent="0.2">
      <c r="B22" s="13" t="s">
        <v>17</v>
      </c>
      <c r="C22" s="14" t="s">
        <v>18</v>
      </c>
      <c r="D22" s="24">
        <v>1018996000</v>
      </c>
      <c r="E22" s="24">
        <v>914237000</v>
      </c>
      <c r="F22" s="25">
        <v>1195445000</v>
      </c>
    </row>
    <row r="23" spans="2:6" customFormat="1" ht="15" customHeight="1" x14ac:dyDescent="0.2">
      <c r="B23" s="15" t="s">
        <v>19</v>
      </c>
      <c r="C23" s="16" t="s">
        <v>20</v>
      </c>
      <c r="D23" s="26">
        <v>1018996000</v>
      </c>
      <c r="E23" s="26">
        <v>914237000</v>
      </c>
      <c r="F23" s="27">
        <v>1195445000</v>
      </c>
    </row>
    <row r="24" spans="2:6" customFormat="1" ht="60" x14ac:dyDescent="0.2">
      <c r="B24" s="17" t="s">
        <v>21</v>
      </c>
      <c r="C24" s="18" t="s">
        <v>22</v>
      </c>
      <c r="D24" s="19">
        <v>971290000</v>
      </c>
      <c r="E24" s="19">
        <v>874648000</v>
      </c>
      <c r="F24" s="20">
        <v>1142090000</v>
      </c>
    </row>
    <row r="25" spans="2:6" customFormat="1" ht="90" x14ac:dyDescent="0.2">
      <c r="B25" s="17" t="s">
        <v>23</v>
      </c>
      <c r="C25" s="18" t="s">
        <v>24</v>
      </c>
      <c r="D25" s="19">
        <v>971290000</v>
      </c>
      <c r="E25" s="19">
        <v>874648000</v>
      </c>
      <c r="F25" s="20">
        <v>1142090000</v>
      </c>
    </row>
    <row r="26" spans="2:6" customFormat="1" ht="90" x14ac:dyDescent="0.2">
      <c r="B26" s="17" t="s">
        <v>25</v>
      </c>
      <c r="C26" s="18" t="s">
        <v>26</v>
      </c>
      <c r="D26" s="19">
        <v>9279000</v>
      </c>
      <c r="E26" s="19">
        <v>8168000</v>
      </c>
      <c r="F26" s="20">
        <v>10417000</v>
      </c>
    </row>
    <row r="27" spans="2:6" customFormat="1" ht="105" x14ac:dyDescent="0.2">
      <c r="B27" s="17" t="s">
        <v>27</v>
      </c>
      <c r="C27" s="18" t="s">
        <v>28</v>
      </c>
      <c r="D27" s="19">
        <v>9279000</v>
      </c>
      <c r="E27" s="19">
        <v>8168000</v>
      </c>
      <c r="F27" s="20">
        <v>10417000</v>
      </c>
    </row>
    <row r="28" spans="2:6" customFormat="1" ht="30" x14ac:dyDescent="0.2">
      <c r="B28" s="17" t="s">
        <v>29</v>
      </c>
      <c r="C28" s="18" t="s">
        <v>30</v>
      </c>
      <c r="D28" s="19">
        <v>9534000</v>
      </c>
      <c r="E28" s="19">
        <v>8368000</v>
      </c>
      <c r="F28" s="20">
        <v>10561000</v>
      </c>
    </row>
    <row r="29" spans="2:6" customFormat="1" ht="60" x14ac:dyDescent="0.2">
      <c r="B29" s="17" t="s">
        <v>31</v>
      </c>
      <c r="C29" s="18" t="s">
        <v>32</v>
      </c>
      <c r="D29" s="19">
        <v>9534000</v>
      </c>
      <c r="E29" s="19">
        <v>8368000</v>
      </c>
      <c r="F29" s="20">
        <v>10561000</v>
      </c>
    </row>
    <row r="30" spans="2:6" customFormat="1" ht="75" x14ac:dyDescent="0.2">
      <c r="B30" s="17" t="s">
        <v>33</v>
      </c>
      <c r="C30" s="18" t="s">
        <v>34</v>
      </c>
      <c r="D30" s="19">
        <v>28893000</v>
      </c>
      <c r="E30" s="19">
        <v>23053000</v>
      </c>
      <c r="F30" s="20">
        <v>32377000</v>
      </c>
    </row>
    <row r="31" spans="2:6" customFormat="1" ht="90" x14ac:dyDescent="0.2">
      <c r="B31" s="17" t="s">
        <v>35</v>
      </c>
      <c r="C31" s="18" t="s">
        <v>36</v>
      </c>
      <c r="D31" s="19">
        <v>28893000</v>
      </c>
      <c r="E31" s="19">
        <v>23053000</v>
      </c>
      <c r="F31" s="20">
        <v>32377000</v>
      </c>
    </row>
    <row r="32" spans="2:6" customFormat="1" ht="28.5" x14ac:dyDescent="0.2">
      <c r="B32" s="13" t="s">
        <v>37</v>
      </c>
      <c r="C32" s="14" t="s">
        <v>38</v>
      </c>
      <c r="D32" s="24">
        <v>101474000</v>
      </c>
      <c r="E32" s="24">
        <v>101581000</v>
      </c>
      <c r="F32" s="25">
        <v>98138000</v>
      </c>
    </row>
    <row r="33" spans="2:6" customFormat="1" ht="28.5" x14ac:dyDescent="0.2">
      <c r="B33" s="15" t="s">
        <v>39</v>
      </c>
      <c r="C33" s="16" t="s">
        <v>40</v>
      </c>
      <c r="D33" s="26">
        <v>101474000</v>
      </c>
      <c r="E33" s="26">
        <v>101581000</v>
      </c>
      <c r="F33" s="27">
        <v>98138000</v>
      </c>
    </row>
    <row r="34" spans="2:6" customFormat="1" ht="60" x14ac:dyDescent="0.2">
      <c r="B34" s="17" t="s">
        <v>41</v>
      </c>
      <c r="C34" s="18" t="s">
        <v>42</v>
      </c>
      <c r="D34" s="19">
        <v>47407000</v>
      </c>
      <c r="E34" s="19">
        <v>47467000</v>
      </c>
      <c r="F34" s="20">
        <v>45903000</v>
      </c>
    </row>
    <row r="35" spans="2:6" customFormat="1" ht="90" x14ac:dyDescent="0.2">
      <c r="B35" s="17" t="s">
        <v>43</v>
      </c>
      <c r="C35" s="18" t="s">
        <v>44</v>
      </c>
      <c r="D35" s="19">
        <v>47407000</v>
      </c>
      <c r="E35" s="19">
        <v>47467000</v>
      </c>
      <c r="F35" s="20">
        <v>45903000</v>
      </c>
    </row>
    <row r="36" spans="2:6" customFormat="1" ht="75" x14ac:dyDescent="0.2">
      <c r="B36" s="17" t="s">
        <v>45</v>
      </c>
      <c r="C36" s="18" t="s">
        <v>46</v>
      </c>
      <c r="D36" s="19">
        <v>240000</v>
      </c>
      <c r="E36" s="19">
        <v>237000</v>
      </c>
      <c r="F36" s="20">
        <v>226000</v>
      </c>
    </row>
    <row r="37" spans="2:6" customFormat="1" ht="105" x14ac:dyDescent="0.2">
      <c r="B37" s="17" t="s">
        <v>47</v>
      </c>
      <c r="C37" s="18" t="s">
        <v>48</v>
      </c>
      <c r="D37" s="19">
        <v>240000</v>
      </c>
      <c r="E37" s="19">
        <v>237000</v>
      </c>
      <c r="F37" s="20">
        <v>226000</v>
      </c>
    </row>
    <row r="38" spans="2:6" customFormat="1" ht="60" x14ac:dyDescent="0.2">
      <c r="B38" s="17" t="s">
        <v>49</v>
      </c>
      <c r="C38" s="18" t="s">
        <v>50</v>
      </c>
      <c r="D38" s="19">
        <v>62139000</v>
      </c>
      <c r="E38" s="19">
        <v>61831000</v>
      </c>
      <c r="F38" s="20">
        <v>59438000</v>
      </c>
    </row>
    <row r="39" spans="2:6" customFormat="1" ht="90" x14ac:dyDescent="0.2">
      <c r="B39" s="17" t="s">
        <v>51</v>
      </c>
      <c r="C39" s="18" t="s">
        <v>52</v>
      </c>
      <c r="D39" s="19">
        <v>62139000</v>
      </c>
      <c r="E39" s="19">
        <v>61831000</v>
      </c>
      <c r="F39" s="20">
        <v>59438000</v>
      </c>
    </row>
    <row r="40" spans="2:6" customFormat="1" ht="60" x14ac:dyDescent="0.2">
      <c r="B40" s="17" t="s">
        <v>53</v>
      </c>
      <c r="C40" s="18" t="s">
        <v>54</v>
      </c>
      <c r="D40" s="19">
        <v>-8312000</v>
      </c>
      <c r="E40" s="19">
        <v>-7954000</v>
      </c>
      <c r="F40" s="20">
        <v>-7429000</v>
      </c>
    </row>
    <row r="41" spans="2:6" customFormat="1" ht="90" x14ac:dyDescent="0.2">
      <c r="B41" s="17" t="s">
        <v>55</v>
      </c>
      <c r="C41" s="18" t="s">
        <v>56</v>
      </c>
      <c r="D41" s="19">
        <v>-8312000</v>
      </c>
      <c r="E41" s="19">
        <v>-7954000</v>
      </c>
      <c r="F41" s="20">
        <v>-7429000</v>
      </c>
    </row>
    <row r="42" spans="2:6" customFormat="1" ht="14.25" x14ac:dyDescent="0.2">
      <c r="B42" s="13" t="s">
        <v>57</v>
      </c>
      <c r="C42" s="14" t="s">
        <v>58</v>
      </c>
      <c r="D42" s="24">
        <v>171128000</v>
      </c>
      <c r="E42" s="24">
        <v>172677000</v>
      </c>
      <c r="F42" s="25">
        <v>188967000</v>
      </c>
    </row>
    <row r="43" spans="2:6" customFormat="1" ht="28.5" x14ac:dyDescent="0.2">
      <c r="B43" s="15" t="s">
        <v>59</v>
      </c>
      <c r="C43" s="16" t="s">
        <v>60</v>
      </c>
      <c r="D43" s="26">
        <v>119699000</v>
      </c>
      <c r="E43" s="26">
        <v>143213000</v>
      </c>
      <c r="F43" s="27">
        <v>157973000</v>
      </c>
    </row>
    <row r="44" spans="2:6" customFormat="1" ht="30" x14ac:dyDescent="0.2">
      <c r="B44" s="17" t="s">
        <v>61</v>
      </c>
      <c r="C44" s="18" t="s">
        <v>62</v>
      </c>
      <c r="D44" s="19">
        <v>102387000</v>
      </c>
      <c r="E44" s="19">
        <v>113649000</v>
      </c>
      <c r="F44" s="20">
        <v>125810000</v>
      </c>
    </row>
    <row r="45" spans="2:6" customFormat="1" ht="30" x14ac:dyDescent="0.2">
      <c r="B45" s="17" t="s">
        <v>63</v>
      </c>
      <c r="C45" s="18" t="s">
        <v>62</v>
      </c>
      <c r="D45" s="19">
        <v>102387000</v>
      </c>
      <c r="E45" s="19">
        <v>113649000</v>
      </c>
      <c r="F45" s="20">
        <v>125810000</v>
      </c>
    </row>
    <row r="46" spans="2:6" customFormat="1" ht="45" x14ac:dyDescent="0.2">
      <c r="B46" s="17" t="s">
        <v>64</v>
      </c>
      <c r="C46" s="18" t="s">
        <v>65</v>
      </c>
      <c r="D46" s="19">
        <v>102387000</v>
      </c>
      <c r="E46" s="19">
        <v>113649000</v>
      </c>
      <c r="F46" s="20">
        <v>125810000</v>
      </c>
    </row>
    <row r="47" spans="2:6" customFormat="1" ht="30" x14ac:dyDescent="0.2">
      <c r="B47" s="17" t="s">
        <v>66</v>
      </c>
      <c r="C47" s="18" t="s">
        <v>67</v>
      </c>
      <c r="D47" s="19">
        <v>17312000</v>
      </c>
      <c r="E47" s="19">
        <v>29564000</v>
      </c>
      <c r="F47" s="20">
        <v>32163000</v>
      </c>
    </row>
    <row r="48" spans="2:6" customFormat="1" ht="45" x14ac:dyDescent="0.2">
      <c r="B48" s="17" t="s">
        <v>68</v>
      </c>
      <c r="C48" s="18" t="s">
        <v>69</v>
      </c>
      <c r="D48" s="19">
        <v>17312000</v>
      </c>
      <c r="E48" s="19">
        <v>29564000</v>
      </c>
      <c r="F48" s="20">
        <v>32163000</v>
      </c>
    </row>
    <row r="49" spans="2:6" customFormat="1" ht="75" x14ac:dyDescent="0.2">
      <c r="B49" s="17" t="s">
        <v>70</v>
      </c>
      <c r="C49" s="18" t="s">
        <v>71</v>
      </c>
      <c r="D49" s="19">
        <v>17312000</v>
      </c>
      <c r="E49" s="19">
        <v>29564000</v>
      </c>
      <c r="F49" s="20">
        <v>32163000</v>
      </c>
    </row>
    <row r="50" spans="2:6" customFormat="1" ht="14.25" x14ac:dyDescent="0.2">
      <c r="B50" s="15" t="s">
        <v>72</v>
      </c>
      <c r="C50" s="16" t="s">
        <v>73</v>
      </c>
      <c r="D50" s="26">
        <v>31159000</v>
      </c>
      <c r="E50" s="26">
        <v>5617000</v>
      </c>
      <c r="F50" s="27">
        <v>0</v>
      </c>
    </row>
    <row r="51" spans="2:6" customFormat="1" ht="15" x14ac:dyDescent="0.2">
      <c r="B51" s="17" t="s">
        <v>74</v>
      </c>
      <c r="C51" s="18" t="s">
        <v>73</v>
      </c>
      <c r="D51" s="19">
        <v>31159000</v>
      </c>
      <c r="E51" s="19">
        <v>5617000</v>
      </c>
      <c r="F51" s="20">
        <v>0</v>
      </c>
    </row>
    <row r="52" spans="2:6" customFormat="1" ht="45" x14ac:dyDescent="0.2">
      <c r="B52" s="17" t="s">
        <v>75</v>
      </c>
      <c r="C52" s="18" t="s">
        <v>76</v>
      </c>
      <c r="D52" s="19">
        <v>31159000</v>
      </c>
      <c r="E52" s="19">
        <v>5617000</v>
      </c>
      <c r="F52" s="20">
        <v>0</v>
      </c>
    </row>
    <row r="53" spans="2:6" customFormat="1" ht="14.25" x14ac:dyDescent="0.2">
      <c r="B53" s="15" t="s">
        <v>77</v>
      </c>
      <c r="C53" s="16" t="s">
        <v>78</v>
      </c>
      <c r="D53" s="26">
        <v>0</v>
      </c>
      <c r="E53" s="26">
        <v>0</v>
      </c>
      <c r="F53" s="27">
        <v>6193000</v>
      </c>
    </row>
    <row r="54" spans="2:6" customFormat="1" ht="15" x14ac:dyDescent="0.2">
      <c r="B54" s="17" t="s">
        <v>79</v>
      </c>
      <c r="C54" s="18" t="s">
        <v>78</v>
      </c>
      <c r="D54" s="19">
        <v>0</v>
      </c>
      <c r="E54" s="19">
        <v>0</v>
      </c>
      <c r="F54" s="20">
        <v>6193000</v>
      </c>
    </row>
    <row r="55" spans="2:6" customFormat="1" ht="30" x14ac:dyDescent="0.2">
      <c r="B55" s="17" t="s">
        <v>80</v>
      </c>
      <c r="C55" s="18" t="s">
        <v>81</v>
      </c>
      <c r="D55" s="19">
        <v>0</v>
      </c>
      <c r="E55" s="19">
        <v>0</v>
      </c>
      <c r="F55" s="20">
        <v>6193000</v>
      </c>
    </row>
    <row r="56" spans="2:6" customFormat="1" ht="28.5" x14ac:dyDescent="0.2">
      <c r="B56" s="15" t="s">
        <v>82</v>
      </c>
      <c r="C56" s="16" t="s">
        <v>83</v>
      </c>
      <c r="D56" s="26">
        <v>20270000</v>
      </c>
      <c r="E56" s="26">
        <v>23847000</v>
      </c>
      <c r="F56" s="27">
        <v>24801000</v>
      </c>
    </row>
    <row r="57" spans="2:6" customFormat="1" ht="30" x14ac:dyDescent="0.2">
      <c r="B57" s="17" t="s">
        <v>84</v>
      </c>
      <c r="C57" s="18" t="s">
        <v>85</v>
      </c>
      <c r="D57" s="19">
        <v>20270000</v>
      </c>
      <c r="E57" s="19">
        <v>23847000</v>
      </c>
      <c r="F57" s="20">
        <v>24801000</v>
      </c>
    </row>
    <row r="58" spans="2:6" customFormat="1" ht="60" x14ac:dyDescent="0.2">
      <c r="B58" s="17" t="s">
        <v>86</v>
      </c>
      <c r="C58" s="18" t="s">
        <v>87</v>
      </c>
      <c r="D58" s="19">
        <v>20270000</v>
      </c>
      <c r="E58" s="19">
        <v>23847000</v>
      </c>
      <c r="F58" s="20">
        <v>24801000</v>
      </c>
    </row>
    <row r="59" spans="2:6" customFormat="1" ht="14.25" x14ac:dyDescent="0.2">
      <c r="B59" s="13" t="s">
        <v>88</v>
      </c>
      <c r="C59" s="14" t="s">
        <v>89</v>
      </c>
      <c r="D59" s="24">
        <v>455368000</v>
      </c>
      <c r="E59" s="24">
        <v>472609000</v>
      </c>
      <c r="F59" s="25">
        <v>489241000</v>
      </c>
    </row>
    <row r="60" spans="2:6" customFormat="1" ht="14.25" x14ac:dyDescent="0.2">
      <c r="B60" s="15" t="s">
        <v>90</v>
      </c>
      <c r="C60" s="16" t="s">
        <v>91</v>
      </c>
      <c r="D60" s="26">
        <v>56902000</v>
      </c>
      <c r="E60" s="26">
        <v>65672000</v>
      </c>
      <c r="F60" s="27">
        <v>73470000</v>
      </c>
    </row>
    <row r="61" spans="2:6" customFormat="1" ht="30" x14ac:dyDescent="0.2">
      <c r="B61" s="17" t="s">
        <v>92</v>
      </c>
      <c r="C61" s="18" t="s">
        <v>93</v>
      </c>
      <c r="D61" s="19">
        <v>56902000</v>
      </c>
      <c r="E61" s="19">
        <v>65672000</v>
      </c>
      <c r="F61" s="20">
        <v>73470000</v>
      </c>
    </row>
    <row r="62" spans="2:6" customFormat="1" ht="60" x14ac:dyDescent="0.2">
      <c r="B62" s="17" t="s">
        <v>94</v>
      </c>
      <c r="C62" s="18" t="s">
        <v>95</v>
      </c>
      <c r="D62" s="19">
        <v>56902000</v>
      </c>
      <c r="E62" s="19">
        <v>65672000</v>
      </c>
      <c r="F62" s="20">
        <v>73470000</v>
      </c>
    </row>
    <row r="63" spans="2:6" customFormat="1" ht="14.25" x14ac:dyDescent="0.2">
      <c r="B63" s="15" t="s">
        <v>96</v>
      </c>
      <c r="C63" s="16" t="s">
        <v>97</v>
      </c>
      <c r="D63" s="26">
        <v>398466000</v>
      </c>
      <c r="E63" s="26">
        <v>406937000</v>
      </c>
      <c r="F63" s="27">
        <v>415771000</v>
      </c>
    </row>
    <row r="64" spans="2:6" customFormat="1" ht="15" x14ac:dyDescent="0.2">
      <c r="B64" s="17" t="s">
        <v>98</v>
      </c>
      <c r="C64" s="18" t="s">
        <v>99</v>
      </c>
      <c r="D64" s="19">
        <v>220001000</v>
      </c>
      <c r="E64" s="19">
        <v>220441000</v>
      </c>
      <c r="F64" s="20">
        <v>220882000</v>
      </c>
    </row>
    <row r="65" spans="2:6" customFormat="1" ht="30" x14ac:dyDescent="0.2">
      <c r="B65" s="17" t="s">
        <v>100</v>
      </c>
      <c r="C65" s="18" t="s">
        <v>101</v>
      </c>
      <c r="D65" s="19">
        <v>220001000</v>
      </c>
      <c r="E65" s="19">
        <v>220441000</v>
      </c>
      <c r="F65" s="20">
        <v>220882000</v>
      </c>
    </row>
    <row r="66" spans="2:6" customFormat="1" ht="60" x14ac:dyDescent="0.2">
      <c r="B66" s="17" t="s">
        <v>102</v>
      </c>
      <c r="C66" s="18" t="s">
        <v>103</v>
      </c>
      <c r="D66" s="19">
        <v>220001000</v>
      </c>
      <c r="E66" s="19">
        <v>220441000</v>
      </c>
      <c r="F66" s="20">
        <v>220882000</v>
      </c>
    </row>
    <row r="67" spans="2:6" customFormat="1" ht="15" x14ac:dyDescent="0.2">
      <c r="B67" s="17" t="s">
        <v>104</v>
      </c>
      <c r="C67" s="18" t="s">
        <v>105</v>
      </c>
      <c r="D67" s="19">
        <v>178465000</v>
      </c>
      <c r="E67" s="19">
        <v>186496000</v>
      </c>
      <c r="F67" s="20">
        <v>194889000</v>
      </c>
    </row>
    <row r="68" spans="2:6" customFormat="1" ht="30" x14ac:dyDescent="0.2">
      <c r="B68" s="17" t="s">
        <v>106</v>
      </c>
      <c r="C68" s="18" t="s">
        <v>107</v>
      </c>
      <c r="D68" s="19">
        <v>178465000</v>
      </c>
      <c r="E68" s="19">
        <v>186496000</v>
      </c>
      <c r="F68" s="20">
        <v>194889000</v>
      </c>
    </row>
    <row r="69" spans="2:6" customFormat="1" ht="60" x14ac:dyDescent="0.2">
      <c r="B69" s="17" t="s">
        <v>108</v>
      </c>
      <c r="C69" s="18" t="s">
        <v>109</v>
      </c>
      <c r="D69" s="19">
        <v>178465000</v>
      </c>
      <c r="E69" s="19">
        <v>186496000</v>
      </c>
      <c r="F69" s="20">
        <v>194889000</v>
      </c>
    </row>
    <row r="70" spans="2:6" customFormat="1" ht="14.25" x14ac:dyDescent="0.2">
      <c r="B70" s="13" t="s">
        <v>110</v>
      </c>
      <c r="C70" s="14" t="s">
        <v>111</v>
      </c>
      <c r="D70" s="24">
        <v>10752000</v>
      </c>
      <c r="E70" s="24">
        <v>10982000</v>
      </c>
      <c r="F70" s="25">
        <v>11419000</v>
      </c>
    </row>
    <row r="71" spans="2:6" customFormat="1" ht="28.5" x14ac:dyDescent="0.2">
      <c r="B71" s="15" t="s">
        <v>112</v>
      </c>
      <c r="C71" s="16" t="s">
        <v>113</v>
      </c>
      <c r="D71" s="26">
        <v>10512000</v>
      </c>
      <c r="E71" s="26">
        <v>10932000</v>
      </c>
      <c r="F71" s="27">
        <v>11369000</v>
      </c>
    </row>
    <row r="72" spans="2:6" customFormat="1" ht="45" x14ac:dyDescent="0.2">
      <c r="B72" s="17" t="s">
        <v>114</v>
      </c>
      <c r="C72" s="18" t="s">
        <v>115</v>
      </c>
      <c r="D72" s="19">
        <v>10512000</v>
      </c>
      <c r="E72" s="19">
        <v>10932000</v>
      </c>
      <c r="F72" s="20">
        <v>11369000</v>
      </c>
    </row>
    <row r="73" spans="2:6" customFormat="1" ht="60" x14ac:dyDescent="0.2">
      <c r="B73" s="17" t="s">
        <v>116</v>
      </c>
      <c r="C73" s="18" t="s">
        <v>117</v>
      </c>
      <c r="D73" s="19">
        <v>10512000</v>
      </c>
      <c r="E73" s="19">
        <v>10932000</v>
      </c>
      <c r="F73" s="20">
        <v>11369000</v>
      </c>
    </row>
    <row r="74" spans="2:6" customFormat="1" ht="28.5" x14ac:dyDescent="0.2">
      <c r="B74" s="15" t="s">
        <v>118</v>
      </c>
      <c r="C74" s="16" t="s">
        <v>119</v>
      </c>
      <c r="D74" s="26">
        <v>240000</v>
      </c>
      <c r="E74" s="26">
        <v>50000</v>
      </c>
      <c r="F74" s="27">
        <v>50000</v>
      </c>
    </row>
    <row r="75" spans="2:6" customFormat="1" ht="30" x14ac:dyDescent="0.2">
      <c r="B75" s="17" t="s">
        <v>120</v>
      </c>
      <c r="C75" s="18" t="s">
        <v>121</v>
      </c>
      <c r="D75" s="19">
        <v>240000</v>
      </c>
      <c r="E75" s="19">
        <v>50000</v>
      </c>
      <c r="F75" s="20">
        <v>50000</v>
      </c>
    </row>
    <row r="76" spans="2:6" customFormat="1" ht="30" x14ac:dyDescent="0.2">
      <c r="B76" s="17" t="s">
        <v>122</v>
      </c>
      <c r="C76" s="18" t="s">
        <v>121</v>
      </c>
      <c r="D76" s="19">
        <v>240000</v>
      </c>
      <c r="E76" s="19">
        <v>50000</v>
      </c>
      <c r="F76" s="20">
        <v>50000</v>
      </c>
    </row>
    <row r="77" spans="2:6" customFormat="1" ht="28.5" x14ac:dyDescent="0.2">
      <c r="B77" s="13" t="s">
        <v>123</v>
      </c>
      <c r="C77" s="14" t="s">
        <v>124</v>
      </c>
      <c r="D77" s="24">
        <v>185892000</v>
      </c>
      <c r="E77" s="24">
        <v>187352000</v>
      </c>
      <c r="F77" s="25">
        <v>188042000</v>
      </c>
    </row>
    <row r="78" spans="2:6" customFormat="1" ht="71.25" x14ac:dyDescent="0.2">
      <c r="B78" s="15" t="s">
        <v>125</v>
      </c>
      <c r="C78" s="16" t="s">
        <v>126</v>
      </c>
      <c r="D78" s="26">
        <v>169228000</v>
      </c>
      <c r="E78" s="26">
        <v>169831000</v>
      </c>
      <c r="F78" s="27">
        <v>170458000</v>
      </c>
    </row>
    <row r="79" spans="2:6" customFormat="1" ht="60" x14ac:dyDescent="0.2">
      <c r="B79" s="17" t="s">
        <v>127</v>
      </c>
      <c r="C79" s="18" t="s">
        <v>128</v>
      </c>
      <c r="D79" s="19">
        <v>146499000</v>
      </c>
      <c r="E79" s="19">
        <v>146499000</v>
      </c>
      <c r="F79" s="20">
        <v>146499000</v>
      </c>
    </row>
    <row r="80" spans="2:6" customFormat="1" ht="60" x14ac:dyDescent="0.2">
      <c r="B80" s="17" t="s">
        <v>129</v>
      </c>
      <c r="C80" s="18" t="s">
        <v>130</v>
      </c>
      <c r="D80" s="19">
        <v>146499000</v>
      </c>
      <c r="E80" s="19">
        <v>146499000</v>
      </c>
      <c r="F80" s="20">
        <v>146499000</v>
      </c>
    </row>
    <row r="81" spans="2:6" customFormat="1" ht="60" x14ac:dyDescent="0.2">
      <c r="B81" s="17" t="s">
        <v>131</v>
      </c>
      <c r="C81" s="18" t="s">
        <v>132</v>
      </c>
      <c r="D81" s="19">
        <v>6656000</v>
      </c>
      <c r="E81" s="19">
        <v>6656000</v>
      </c>
      <c r="F81" s="20">
        <v>6656000</v>
      </c>
    </row>
    <row r="82" spans="2:6" customFormat="1" ht="60" x14ac:dyDescent="0.2">
      <c r="B82" s="17" t="s">
        <v>133</v>
      </c>
      <c r="C82" s="18" t="s">
        <v>134</v>
      </c>
      <c r="D82" s="19">
        <v>6656000</v>
      </c>
      <c r="E82" s="19">
        <v>6656000</v>
      </c>
      <c r="F82" s="20">
        <v>6656000</v>
      </c>
    </row>
    <row r="83" spans="2:6" customFormat="1" ht="60" x14ac:dyDescent="0.2">
      <c r="B83" s="17" t="s">
        <v>135</v>
      </c>
      <c r="C83" s="18" t="s">
        <v>136</v>
      </c>
      <c r="D83" s="19">
        <v>527000</v>
      </c>
      <c r="E83" s="19">
        <v>548000</v>
      </c>
      <c r="F83" s="20">
        <v>570000</v>
      </c>
    </row>
    <row r="84" spans="2:6" customFormat="1" ht="45" x14ac:dyDescent="0.2">
      <c r="B84" s="17" t="s">
        <v>137</v>
      </c>
      <c r="C84" s="18" t="s">
        <v>138</v>
      </c>
      <c r="D84" s="19">
        <v>527000</v>
      </c>
      <c r="E84" s="19">
        <v>548000</v>
      </c>
      <c r="F84" s="20">
        <v>570000</v>
      </c>
    </row>
    <row r="85" spans="2:6" customFormat="1" ht="30" x14ac:dyDescent="0.2">
      <c r="B85" s="17" t="s">
        <v>139</v>
      </c>
      <c r="C85" s="18" t="s">
        <v>140</v>
      </c>
      <c r="D85" s="19">
        <v>15546000</v>
      </c>
      <c r="E85" s="19">
        <v>16128000</v>
      </c>
      <c r="F85" s="20">
        <v>16733000</v>
      </c>
    </row>
    <row r="86" spans="2:6" customFormat="1" ht="30" x14ac:dyDescent="0.2">
      <c r="B86" s="17" t="s">
        <v>141</v>
      </c>
      <c r="C86" s="18" t="s">
        <v>142</v>
      </c>
      <c r="D86" s="19">
        <v>15546000</v>
      </c>
      <c r="E86" s="19">
        <v>16128000</v>
      </c>
      <c r="F86" s="20">
        <v>16733000</v>
      </c>
    </row>
    <row r="87" spans="2:6" customFormat="1" ht="42.75" x14ac:dyDescent="0.2">
      <c r="B87" s="15" t="s">
        <v>143</v>
      </c>
      <c r="C87" s="16" t="s">
        <v>144</v>
      </c>
      <c r="D87" s="26">
        <v>50000</v>
      </c>
      <c r="E87" s="26">
        <v>50000</v>
      </c>
      <c r="F87" s="27">
        <v>50000</v>
      </c>
    </row>
    <row r="88" spans="2:6" customFormat="1" ht="30" x14ac:dyDescent="0.2">
      <c r="B88" s="17" t="s">
        <v>145</v>
      </c>
      <c r="C88" s="18" t="s">
        <v>146</v>
      </c>
      <c r="D88" s="19">
        <v>50000</v>
      </c>
      <c r="E88" s="19">
        <v>50000</v>
      </c>
      <c r="F88" s="20">
        <v>50000</v>
      </c>
    </row>
    <row r="89" spans="2:6" customFormat="1" ht="90" x14ac:dyDescent="0.2">
      <c r="B89" s="17" t="s">
        <v>147</v>
      </c>
      <c r="C89" s="18" t="s">
        <v>148</v>
      </c>
      <c r="D89" s="19">
        <v>50000</v>
      </c>
      <c r="E89" s="19">
        <v>50000</v>
      </c>
      <c r="F89" s="20">
        <v>50000</v>
      </c>
    </row>
    <row r="90" spans="2:6" customFormat="1" ht="71.25" x14ac:dyDescent="0.2">
      <c r="B90" s="15" t="s">
        <v>149</v>
      </c>
      <c r="C90" s="16" t="s">
        <v>150</v>
      </c>
      <c r="D90" s="26">
        <v>16614000</v>
      </c>
      <c r="E90" s="26">
        <v>17471000</v>
      </c>
      <c r="F90" s="27">
        <v>17534000</v>
      </c>
    </row>
    <row r="91" spans="2:6" customFormat="1" ht="60" x14ac:dyDescent="0.2">
      <c r="B91" s="17" t="s">
        <v>151</v>
      </c>
      <c r="C91" s="18" t="s">
        <v>152</v>
      </c>
      <c r="D91" s="19">
        <v>16614000</v>
      </c>
      <c r="E91" s="19">
        <v>17471000</v>
      </c>
      <c r="F91" s="20">
        <v>17534000</v>
      </c>
    </row>
    <row r="92" spans="2:6" customFormat="1" ht="60" x14ac:dyDescent="0.2">
      <c r="B92" s="17" t="s">
        <v>153</v>
      </c>
      <c r="C92" s="18" t="s">
        <v>154</v>
      </c>
      <c r="D92" s="19">
        <v>16614000</v>
      </c>
      <c r="E92" s="19">
        <v>17471000</v>
      </c>
      <c r="F92" s="20">
        <v>17534000</v>
      </c>
    </row>
    <row r="93" spans="2:6" customFormat="1" ht="15" x14ac:dyDescent="0.2">
      <c r="B93" s="17" t="s">
        <v>155</v>
      </c>
      <c r="C93" s="18" t="s">
        <v>156</v>
      </c>
      <c r="D93" s="19">
        <v>1943000</v>
      </c>
      <c r="E93" s="19">
        <v>2800000</v>
      </c>
      <c r="F93" s="20">
        <v>2863000</v>
      </c>
    </row>
    <row r="94" spans="2:6" customFormat="1" ht="15" x14ac:dyDescent="0.2">
      <c r="B94" s="17" t="s">
        <v>157</v>
      </c>
      <c r="C94" s="18" t="s">
        <v>158</v>
      </c>
      <c r="D94" s="19">
        <v>14671000</v>
      </c>
      <c r="E94" s="19">
        <v>14671000</v>
      </c>
      <c r="F94" s="20">
        <v>14671000</v>
      </c>
    </row>
    <row r="95" spans="2:6" customFormat="1" ht="14.25" x14ac:dyDescent="0.2">
      <c r="B95" s="13" t="s">
        <v>159</v>
      </c>
      <c r="C95" s="14" t="s">
        <v>160</v>
      </c>
      <c r="D95" s="24">
        <v>19523000</v>
      </c>
      <c r="E95" s="24">
        <v>19647000</v>
      </c>
      <c r="F95" s="25">
        <v>19779000</v>
      </c>
    </row>
    <row r="96" spans="2:6" customFormat="1" ht="14.25" x14ac:dyDescent="0.2">
      <c r="B96" s="15" t="s">
        <v>161</v>
      </c>
      <c r="C96" s="16" t="s">
        <v>162</v>
      </c>
      <c r="D96" s="26">
        <v>19523000</v>
      </c>
      <c r="E96" s="26">
        <v>19647000</v>
      </c>
      <c r="F96" s="27">
        <v>19779000</v>
      </c>
    </row>
    <row r="97" spans="2:6" customFormat="1" ht="30" x14ac:dyDescent="0.2">
      <c r="B97" s="17" t="s">
        <v>163</v>
      </c>
      <c r="C97" s="18" t="s">
        <v>164</v>
      </c>
      <c r="D97" s="19">
        <v>489000</v>
      </c>
      <c r="E97" s="19">
        <v>508000</v>
      </c>
      <c r="F97" s="20">
        <v>529000</v>
      </c>
    </row>
    <row r="98" spans="2:6" customFormat="1" ht="45" x14ac:dyDescent="0.2">
      <c r="B98" s="17" t="s">
        <v>165</v>
      </c>
      <c r="C98" s="18" t="s">
        <v>166</v>
      </c>
      <c r="D98" s="19">
        <v>489000</v>
      </c>
      <c r="E98" s="19">
        <v>508000</v>
      </c>
      <c r="F98" s="20">
        <v>529000</v>
      </c>
    </row>
    <row r="99" spans="2:6" customFormat="1" ht="15" x14ac:dyDescent="0.2">
      <c r="B99" s="17" t="s">
        <v>167</v>
      </c>
      <c r="C99" s="18" t="s">
        <v>168</v>
      </c>
      <c r="D99" s="19">
        <v>546000</v>
      </c>
      <c r="E99" s="19">
        <v>568000</v>
      </c>
      <c r="F99" s="20">
        <v>591000</v>
      </c>
    </row>
    <row r="100" spans="2:6" customFormat="1" ht="45" x14ac:dyDescent="0.2">
      <c r="B100" s="17" t="s">
        <v>169</v>
      </c>
      <c r="C100" s="18" t="s">
        <v>170</v>
      </c>
      <c r="D100" s="19">
        <v>546000</v>
      </c>
      <c r="E100" s="19">
        <v>568000</v>
      </c>
      <c r="F100" s="20">
        <v>591000</v>
      </c>
    </row>
    <row r="101" spans="2:6" customFormat="1" ht="15" x14ac:dyDescent="0.2">
      <c r="B101" s="17" t="s">
        <v>171</v>
      </c>
      <c r="C101" s="18" t="s">
        <v>172</v>
      </c>
      <c r="D101" s="19">
        <v>18488000</v>
      </c>
      <c r="E101" s="19">
        <v>18571000</v>
      </c>
      <c r="F101" s="20">
        <v>18659000</v>
      </c>
    </row>
    <row r="102" spans="2:6" customFormat="1" ht="15" x14ac:dyDescent="0.2">
      <c r="B102" s="17" t="s">
        <v>173</v>
      </c>
      <c r="C102" s="18" t="s">
        <v>174</v>
      </c>
      <c r="D102" s="19">
        <v>18397000</v>
      </c>
      <c r="E102" s="19">
        <v>18477000</v>
      </c>
      <c r="F102" s="20">
        <v>18561000</v>
      </c>
    </row>
    <row r="103" spans="2:6" customFormat="1" ht="45" x14ac:dyDescent="0.2">
      <c r="B103" s="17" t="s">
        <v>175</v>
      </c>
      <c r="C103" s="18" t="s">
        <v>176</v>
      </c>
      <c r="D103" s="19">
        <v>18397000</v>
      </c>
      <c r="E103" s="19">
        <v>18477000</v>
      </c>
      <c r="F103" s="20">
        <v>18561000</v>
      </c>
    </row>
    <row r="104" spans="2:6" customFormat="1" ht="15" x14ac:dyDescent="0.2">
      <c r="B104" s="17" t="s">
        <v>177</v>
      </c>
      <c r="C104" s="18" t="s">
        <v>178</v>
      </c>
      <c r="D104" s="19">
        <v>91000</v>
      </c>
      <c r="E104" s="19">
        <v>94000</v>
      </c>
      <c r="F104" s="20">
        <v>98000</v>
      </c>
    </row>
    <row r="105" spans="2:6" customFormat="1" ht="45" x14ac:dyDescent="0.2">
      <c r="B105" s="17" t="s">
        <v>179</v>
      </c>
      <c r="C105" s="18" t="s">
        <v>180</v>
      </c>
      <c r="D105" s="19">
        <v>91000</v>
      </c>
      <c r="E105" s="19">
        <v>94000</v>
      </c>
      <c r="F105" s="20">
        <v>98000</v>
      </c>
    </row>
    <row r="106" spans="2:6" customFormat="1" ht="28.5" x14ac:dyDescent="0.2">
      <c r="B106" s="13" t="s">
        <v>181</v>
      </c>
      <c r="C106" s="14" t="s">
        <v>182</v>
      </c>
      <c r="D106" s="24">
        <f>D107+D110</f>
        <v>48713900</v>
      </c>
      <c r="E106" s="24">
        <v>2150000</v>
      </c>
      <c r="F106" s="25">
        <v>2152000</v>
      </c>
    </row>
    <row r="107" spans="2:6" customFormat="1" ht="14.25" x14ac:dyDescent="0.2">
      <c r="B107" s="15" t="s">
        <v>183</v>
      </c>
      <c r="C107" s="16" t="s">
        <v>184</v>
      </c>
      <c r="D107" s="26">
        <v>2100000</v>
      </c>
      <c r="E107" s="26">
        <v>2100000</v>
      </c>
      <c r="F107" s="27">
        <v>2100000</v>
      </c>
    </row>
    <row r="108" spans="2:6" customFormat="1" ht="15" x14ac:dyDescent="0.2">
      <c r="B108" s="17" t="s">
        <v>185</v>
      </c>
      <c r="C108" s="18" t="s">
        <v>186</v>
      </c>
      <c r="D108" s="19">
        <v>2100000</v>
      </c>
      <c r="E108" s="19">
        <v>2100000</v>
      </c>
      <c r="F108" s="20">
        <v>2100000</v>
      </c>
    </row>
    <row r="109" spans="2:6" customFormat="1" ht="30" x14ac:dyDescent="0.2">
      <c r="B109" s="17" t="s">
        <v>187</v>
      </c>
      <c r="C109" s="18" t="s">
        <v>188</v>
      </c>
      <c r="D109" s="19">
        <v>2100000</v>
      </c>
      <c r="E109" s="19">
        <v>2100000</v>
      </c>
      <c r="F109" s="20">
        <v>2100000</v>
      </c>
    </row>
    <row r="110" spans="2:6" customFormat="1" ht="14.25" x14ac:dyDescent="0.2">
      <c r="B110" s="15" t="s">
        <v>189</v>
      </c>
      <c r="C110" s="16" t="s">
        <v>190</v>
      </c>
      <c r="D110" s="26">
        <f>D111+D113</f>
        <v>46613900</v>
      </c>
      <c r="E110" s="26">
        <f t="shared" ref="E110:F110" si="1">E111+E113</f>
        <v>50000</v>
      </c>
      <c r="F110" s="26">
        <f t="shared" si="1"/>
        <v>52000</v>
      </c>
    </row>
    <row r="111" spans="2:6" customFormat="1" ht="30" x14ac:dyDescent="0.2">
      <c r="B111" s="17" t="s">
        <v>191</v>
      </c>
      <c r="C111" s="18" t="s">
        <v>192</v>
      </c>
      <c r="D111" s="19">
        <v>48000</v>
      </c>
      <c r="E111" s="19">
        <v>50000</v>
      </c>
      <c r="F111" s="20">
        <v>52000</v>
      </c>
    </row>
    <row r="112" spans="2:6" customFormat="1" ht="30" x14ac:dyDescent="0.2">
      <c r="B112" s="17" t="s">
        <v>193</v>
      </c>
      <c r="C112" s="18" t="s">
        <v>194</v>
      </c>
      <c r="D112" s="19">
        <v>48000</v>
      </c>
      <c r="E112" s="19">
        <v>50000</v>
      </c>
      <c r="F112" s="20">
        <v>52000</v>
      </c>
    </row>
    <row r="113" spans="2:6" customFormat="1" ht="15" x14ac:dyDescent="0.2">
      <c r="B113" s="17" t="s">
        <v>314</v>
      </c>
      <c r="C113" s="18" t="s">
        <v>315</v>
      </c>
      <c r="D113" s="19">
        <f>D114</f>
        <v>46565900</v>
      </c>
      <c r="E113" s="19">
        <f t="shared" ref="E113:F113" si="2">E114</f>
        <v>0</v>
      </c>
      <c r="F113" s="19">
        <f t="shared" si="2"/>
        <v>0</v>
      </c>
    </row>
    <row r="114" spans="2:6" customFormat="1" ht="15" x14ac:dyDescent="0.2">
      <c r="B114" s="17" t="s">
        <v>317</v>
      </c>
      <c r="C114" s="18" t="s">
        <v>316</v>
      </c>
      <c r="D114" s="19">
        <v>46565900</v>
      </c>
      <c r="E114" s="19">
        <v>0</v>
      </c>
      <c r="F114" s="20">
        <v>0</v>
      </c>
    </row>
    <row r="115" spans="2:6" customFormat="1" ht="28.5" x14ac:dyDescent="0.2">
      <c r="B115" s="13" t="s">
        <v>195</v>
      </c>
      <c r="C115" s="14" t="s">
        <v>196</v>
      </c>
      <c r="D115" s="24">
        <v>34328000</v>
      </c>
      <c r="E115" s="24">
        <v>41372000</v>
      </c>
      <c r="F115" s="25">
        <v>49016000</v>
      </c>
    </row>
    <row r="116" spans="2:6" customFormat="1" ht="71.25" x14ac:dyDescent="0.2">
      <c r="B116" s="15" t="s">
        <v>197</v>
      </c>
      <c r="C116" s="16" t="s">
        <v>198</v>
      </c>
      <c r="D116" s="26">
        <v>7004000</v>
      </c>
      <c r="E116" s="26">
        <v>2048000</v>
      </c>
      <c r="F116" s="27">
        <v>1692000</v>
      </c>
    </row>
    <row r="117" spans="2:6" customFormat="1" ht="75" x14ac:dyDescent="0.2">
      <c r="B117" s="17" t="s">
        <v>199</v>
      </c>
      <c r="C117" s="18" t="s">
        <v>200</v>
      </c>
      <c r="D117" s="19">
        <v>7004000</v>
      </c>
      <c r="E117" s="19">
        <v>2048000</v>
      </c>
      <c r="F117" s="20">
        <v>1692000</v>
      </c>
    </row>
    <row r="118" spans="2:6" customFormat="1" ht="75" x14ac:dyDescent="0.2">
      <c r="B118" s="17" t="s">
        <v>201</v>
      </c>
      <c r="C118" s="18" t="s">
        <v>202</v>
      </c>
      <c r="D118" s="19">
        <v>7004000</v>
      </c>
      <c r="E118" s="19">
        <v>2048000</v>
      </c>
      <c r="F118" s="20">
        <v>1692000</v>
      </c>
    </row>
    <row r="119" spans="2:6" customFormat="1" ht="28.5" x14ac:dyDescent="0.2">
      <c r="B119" s="15" t="s">
        <v>203</v>
      </c>
      <c r="C119" s="16" t="s">
        <v>204</v>
      </c>
      <c r="D119" s="26">
        <v>22224000</v>
      </c>
      <c r="E119" s="26">
        <v>34224000</v>
      </c>
      <c r="F119" s="27">
        <v>42224000</v>
      </c>
    </row>
    <row r="120" spans="2:6" customFormat="1" ht="30" x14ac:dyDescent="0.2">
      <c r="B120" s="17" t="s">
        <v>205</v>
      </c>
      <c r="C120" s="18" t="s">
        <v>206</v>
      </c>
      <c r="D120" s="19">
        <v>18000000</v>
      </c>
      <c r="E120" s="19">
        <v>30000000</v>
      </c>
      <c r="F120" s="20">
        <v>38000000</v>
      </c>
    </row>
    <row r="121" spans="2:6" customFormat="1" ht="30" x14ac:dyDescent="0.2">
      <c r="B121" s="17" t="s">
        <v>207</v>
      </c>
      <c r="C121" s="18" t="s">
        <v>208</v>
      </c>
      <c r="D121" s="19">
        <v>18000000</v>
      </c>
      <c r="E121" s="19">
        <v>30000000</v>
      </c>
      <c r="F121" s="20">
        <v>38000000</v>
      </c>
    </row>
    <row r="122" spans="2:6" customFormat="1" ht="45" x14ac:dyDescent="0.2">
      <c r="B122" s="17" t="s">
        <v>209</v>
      </c>
      <c r="C122" s="18" t="s">
        <v>210</v>
      </c>
      <c r="D122" s="19">
        <v>4224000</v>
      </c>
      <c r="E122" s="19">
        <v>4224000</v>
      </c>
      <c r="F122" s="20">
        <v>4224000</v>
      </c>
    </row>
    <row r="123" spans="2:6" customFormat="1" ht="45" x14ac:dyDescent="0.2">
      <c r="B123" s="17" t="s">
        <v>211</v>
      </c>
      <c r="C123" s="18" t="s">
        <v>212</v>
      </c>
      <c r="D123" s="19">
        <v>4224000</v>
      </c>
      <c r="E123" s="19">
        <v>4224000</v>
      </c>
      <c r="F123" s="20">
        <v>4224000</v>
      </c>
    </row>
    <row r="124" spans="2:6" customFormat="1" ht="57" x14ac:dyDescent="0.2">
      <c r="B124" s="15" t="s">
        <v>213</v>
      </c>
      <c r="C124" s="16" t="s">
        <v>214</v>
      </c>
      <c r="D124" s="26">
        <v>5100000</v>
      </c>
      <c r="E124" s="26">
        <v>5100000</v>
      </c>
      <c r="F124" s="27">
        <v>5100000</v>
      </c>
    </row>
    <row r="125" spans="2:6" customFormat="1" ht="60" x14ac:dyDescent="0.2">
      <c r="B125" s="17" t="s">
        <v>215</v>
      </c>
      <c r="C125" s="18" t="s">
        <v>216</v>
      </c>
      <c r="D125" s="19">
        <v>5100000</v>
      </c>
      <c r="E125" s="19">
        <v>5100000</v>
      </c>
      <c r="F125" s="20">
        <v>5100000</v>
      </c>
    </row>
    <row r="126" spans="2:6" customFormat="1" ht="60" x14ac:dyDescent="0.2">
      <c r="B126" s="17" t="s">
        <v>217</v>
      </c>
      <c r="C126" s="18" t="s">
        <v>218</v>
      </c>
      <c r="D126" s="19">
        <v>5100000</v>
      </c>
      <c r="E126" s="19">
        <v>5100000</v>
      </c>
      <c r="F126" s="20">
        <v>5100000</v>
      </c>
    </row>
    <row r="127" spans="2:6" customFormat="1" ht="14.25" x14ac:dyDescent="0.2">
      <c r="B127" s="13" t="s">
        <v>219</v>
      </c>
      <c r="C127" s="14" t="s">
        <v>220</v>
      </c>
      <c r="D127" s="24">
        <f>D128</f>
        <v>2400000</v>
      </c>
      <c r="E127" s="24">
        <f t="shared" ref="E127:F128" si="3">E128</f>
        <v>2400000</v>
      </c>
      <c r="F127" s="24">
        <f t="shared" si="3"/>
        <v>2400000</v>
      </c>
    </row>
    <row r="128" spans="2:6" customFormat="1" ht="14.25" x14ac:dyDescent="0.2">
      <c r="B128" s="15" t="s">
        <v>221</v>
      </c>
      <c r="C128" s="16" t="s">
        <v>222</v>
      </c>
      <c r="D128" s="26">
        <f>D129</f>
        <v>2400000</v>
      </c>
      <c r="E128" s="26">
        <f t="shared" si="3"/>
        <v>2400000</v>
      </c>
      <c r="F128" s="26">
        <f t="shared" si="3"/>
        <v>2400000</v>
      </c>
    </row>
    <row r="129" spans="2:6" customFormat="1" ht="15" x14ac:dyDescent="0.2">
      <c r="B129" s="17" t="s">
        <v>223</v>
      </c>
      <c r="C129" s="18" t="s">
        <v>224</v>
      </c>
      <c r="D129" s="19">
        <f>D130+D131</f>
        <v>2400000</v>
      </c>
      <c r="E129" s="19">
        <f t="shared" ref="E129:F129" si="4">E130+E131</f>
        <v>2400000</v>
      </c>
      <c r="F129" s="19">
        <f t="shared" si="4"/>
        <v>2400000</v>
      </c>
    </row>
    <row r="130" spans="2:6" customFormat="1" ht="30" x14ac:dyDescent="0.2">
      <c r="B130" s="17" t="s">
        <v>225</v>
      </c>
      <c r="C130" s="18" t="s">
        <v>226</v>
      </c>
      <c r="D130" s="19">
        <v>2100000</v>
      </c>
      <c r="E130" s="19">
        <v>2100000</v>
      </c>
      <c r="F130" s="20">
        <v>2100000</v>
      </c>
    </row>
    <row r="131" spans="2:6" customFormat="1" ht="15" x14ac:dyDescent="0.2">
      <c r="B131" s="17" t="s">
        <v>227</v>
      </c>
      <c r="C131" s="18" t="s">
        <v>228</v>
      </c>
      <c r="D131" s="19">
        <v>300000</v>
      </c>
      <c r="E131" s="19">
        <v>300000</v>
      </c>
      <c r="F131" s="20">
        <v>300000</v>
      </c>
    </row>
    <row r="132" spans="2:6" customFormat="1" ht="14.25" x14ac:dyDescent="0.2">
      <c r="B132" s="11" t="s">
        <v>229</v>
      </c>
      <c r="C132" s="12" t="s">
        <v>230</v>
      </c>
      <c r="D132" s="23">
        <f>D133</f>
        <v>3093648488.29</v>
      </c>
      <c r="E132" s="23">
        <f t="shared" ref="E132:F132" si="5">E133</f>
        <v>1973507750</v>
      </c>
      <c r="F132" s="23">
        <f t="shared" si="5"/>
        <v>1746793540</v>
      </c>
    </row>
    <row r="133" spans="2:6" customFormat="1" ht="28.5" x14ac:dyDescent="0.2">
      <c r="B133" s="15" t="s">
        <v>231</v>
      </c>
      <c r="C133" s="16" t="s">
        <v>232</v>
      </c>
      <c r="D133" s="26">
        <f>D134+D137+D156+D173</f>
        <v>3093648488.29</v>
      </c>
      <c r="E133" s="26">
        <f>E134+E137+E156+E173</f>
        <v>1973507750</v>
      </c>
      <c r="F133" s="26">
        <f>F134+F137+F156+F173</f>
        <v>1746793540</v>
      </c>
    </row>
    <row r="134" spans="2:6" customFormat="1" ht="14.25" x14ac:dyDescent="0.2">
      <c r="B134" s="13" t="s">
        <v>233</v>
      </c>
      <c r="C134" s="14" t="s">
        <v>234</v>
      </c>
      <c r="D134" s="24">
        <v>39358000</v>
      </c>
      <c r="E134" s="24">
        <v>2095000</v>
      </c>
      <c r="F134" s="25">
        <v>971000</v>
      </c>
    </row>
    <row r="135" spans="2:6" customFormat="1" ht="15" x14ac:dyDescent="0.2">
      <c r="B135" s="17" t="s">
        <v>235</v>
      </c>
      <c r="C135" s="18" t="s">
        <v>236</v>
      </c>
      <c r="D135" s="19">
        <v>39358000</v>
      </c>
      <c r="E135" s="19">
        <v>2095000</v>
      </c>
      <c r="F135" s="20">
        <v>971000</v>
      </c>
    </row>
    <row r="136" spans="2:6" customFormat="1" ht="30" x14ac:dyDescent="0.2">
      <c r="B136" s="17" t="s">
        <v>237</v>
      </c>
      <c r="C136" s="18" t="s">
        <v>238</v>
      </c>
      <c r="D136" s="19">
        <v>39358000</v>
      </c>
      <c r="E136" s="19">
        <v>2095000</v>
      </c>
      <c r="F136" s="20">
        <v>971000</v>
      </c>
    </row>
    <row r="137" spans="2:6" customFormat="1" ht="28.5" x14ac:dyDescent="0.2">
      <c r="B137" s="13" t="s">
        <v>239</v>
      </c>
      <c r="C137" s="14" t="s">
        <v>240</v>
      </c>
      <c r="D137" s="24">
        <f>D138+D140+D142+D144+D146+D150+D154+D148+D152</f>
        <v>1796672488.29</v>
      </c>
      <c r="E137" s="24">
        <f t="shared" ref="E137:F137" si="6">E138+E140+E142+E144+E146+E150+E154+E148+E152</f>
        <v>735791750</v>
      </c>
      <c r="F137" s="24">
        <f t="shared" si="6"/>
        <v>525230540</v>
      </c>
    </row>
    <row r="138" spans="2:6" ht="30" x14ac:dyDescent="0.2">
      <c r="B138" s="17" t="s">
        <v>241</v>
      </c>
      <c r="C138" s="18" t="s">
        <v>242</v>
      </c>
      <c r="D138" s="19">
        <f>D139</f>
        <v>653261930</v>
      </c>
      <c r="E138" s="19">
        <f t="shared" ref="E138:F138" si="7">E139</f>
        <v>450829780</v>
      </c>
      <c r="F138" s="19">
        <f t="shared" si="7"/>
        <v>0</v>
      </c>
    </row>
    <row r="139" spans="2:6" ht="30" x14ac:dyDescent="0.2">
      <c r="B139" s="17" t="s">
        <v>243</v>
      </c>
      <c r="C139" s="18" t="s">
        <v>244</v>
      </c>
      <c r="D139" s="19">
        <v>653261930</v>
      </c>
      <c r="E139" s="19">
        <v>450829780</v>
      </c>
      <c r="F139" s="20">
        <v>0</v>
      </c>
    </row>
    <row r="140" spans="2:6" ht="60" x14ac:dyDescent="0.2">
      <c r="B140" s="17" t="s">
        <v>245</v>
      </c>
      <c r="C140" s="18" t="s">
        <v>246</v>
      </c>
      <c r="D140" s="19">
        <f>D141</f>
        <v>431496220</v>
      </c>
      <c r="E140" s="19">
        <f t="shared" ref="E140:F140" si="8">E141</f>
        <v>0</v>
      </c>
      <c r="F140" s="19">
        <f t="shared" si="8"/>
        <v>0</v>
      </c>
    </row>
    <row r="141" spans="2:6" ht="60" x14ac:dyDescent="0.2">
      <c r="B141" s="17" t="s">
        <v>247</v>
      </c>
      <c r="C141" s="18" t="s">
        <v>248</v>
      </c>
      <c r="D141" s="19">
        <v>431496220</v>
      </c>
      <c r="E141" s="19">
        <v>0</v>
      </c>
      <c r="F141" s="20">
        <v>0</v>
      </c>
    </row>
    <row r="142" spans="2:6" ht="45" x14ac:dyDescent="0.2">
      <c r="B142" s="17" t="s">
        <v>249</v>
      </c>
      <c r="C142" s="18" t="s">
        <v>250</v>
      </c>
      <c r="D142" s="19">
        <f>D143</f>
        <v>2235000</v>
      </c>
      <c r="E142" s="19">
        <f t="shared" ref="E142:F142" si="9">E143</f>
        <v>2254000</v>
      </c>
      <c r="F142" s="19">
        <f t="shared" si="9"/>
        <v>4503000</v>
      </c>
    </row>
    <row r="143" spans="2:6" ht="45" x14ac:dyDescent="0.2">
      <c r="B143" s="17" t="s">
        <v>251</v>
      </c>
      <c r="C143" s="18" t="s">
        <v>252</v>
      </c>
      <c r="D143" s="19">
        <v>2235000</v>
      </c>
      <c r="E143" s="19">
        <v>2254000</v>
      </c>
      <c r="F143" s="20">
        <v>4503000</v>
      </c>
    </row>
    <row r="144" spans="2:6" ht="30" x14ac:dyDescent="0.2">
      <c r="B144" s="17" t="s">
        <v>253</v>
      </c>
      <c r="C144" s="18" t="s">
        <v>254</v>
      </c>
      <c r="D144" s="19">
        <f>D145</f>
        <v>0</v>
      </c>
      <c r="E144" s="19">
        <f t="shared" ref="E144:F144" si="10">E145</f>
        <v>2600000</v>
      </c>
      <c r="F144" s="19">
        <f t="shared" si="10"/>
        <v>0</v>
      </c>
    </row>
    <row r="145" spans="2:6" ht="30" x14ac:dyDescent="0.2">
      <c r="B145" s="17" t="s">
        <v>255</v>
      </c>
      <c r="C145" s="18" t="s">
        <v>256</v>
      </c>
      <c r="D145" s="19">
        <v>0</v>
      </c>
      <c r="E145" s="19">
        <v>2600000</v>
      </c>
      <c r="F145" s="20">
        <v>0</v>
      </c>
    </row>
    <row r="146" spans="2:6" ht="45" x14ac:dyDescent="0.2">
      <c r="B146" s="17" t="s">
        <v>257</v>
      </c>
      <c r="C146" s="18" t="s">
        <v>258</v>
      </c>
      <c r="D146" s="19">
        <f>D147</f>
        <v>177062630</v>
      </c>
      <c r="E146" s="19">
        <f t="shared" ref="E146:F146" si="11">E147</f>
        <v>0</v>
      </c>
      <c r="F146" s="19">
        <f t="shared" si="11"/>
        <v>0</v>
      </c>
    </row>
    <row r="147" spans="2:6" ht="45" x14ac:dyDescent="0.2">
      <c r="B147" s="17" t="s">
        <v>259</v>
      </c>
      <c r="C147" s="18" t="s">
        <v>260</v>
      </c>
      <c r="D147" s="19">
        <v>177062630</v>
      </c>
      <c r="E147" s="19">
        <v>0</v>
      </c>
      <c r="F147" s="20">
        <v>0</v>
      </c>
    </row>
    <row r="148" spans="2:6" ht="30" x14ac:dyDescent="0.2">
      <c r="B148" s="17" t="s">
        <v>310</v>
      </c>
      <c r="C148" s="18" t="s">
        <v>311</v>
      </c>
      <c r="D148" s="19">
        <f>D149</f>
        <v>7017600</v>
      </c>
      <c r="E148" s="19">
        <f t="shared" ref="E148:F148" si="12">E149</f>
        <v>0</v>
      </c>
      <c r="F148" s="19">
        <f t="shared" si="12"/>
        <v>0</v>
      </c>
    </row>
    <row r="149" spans="2:6" ht="30" x14ac:dyDescent="0.2">
      <c r="B149" s="17" t="s">
        <v>313</v>
      </c>
      <c r="C149" s="18" t="s">
        <v>312</v>
      </c>
      <c r="D149" s="19">
        <v>7017600</v>
      </c>
      <c r="E149" s="19">
        <v>0</v>
      </c>
      <c r="F149" s="20">
        <v>0</v>
      </c>
    </row>
    <row r="150" spans="2:6" ht="30" x14ac:dyDescent="0.2">
      <c r="B150" s="17" t="s">
        <v>261</v>
      </c>
      <c r="C150" s="18" t="s">
        <v>262</v>
      </c>
      <c r="D150" s="19">
        <f>D151</f>
        <v>47968600</v>
      </c>
      <c r="E150" s="19">
        <f t="shared" ref="E150:F150" si="13">E151</f>
        <v>43586370</v>
      </c>
      <c r="F150" s="19">
        <f t="shared" si="13"/>
        <v>191618140</v>
      </c>
    </row>
    <row r="151" spans="2:6" ht="30" x14ac:dyDescent="0.2">
      <c r="B151" s="17" t="s">
        <v>263</v>
      </c>
      <c r="C151" s="18" t="s">
        <v>264</v>
      </c>
      <c r="D151" s="19">
        <v>47968600</v>
      </c>
      <c r="E151" s="19">
        <v>43586370</v>
      </c>
      <c r="F151" s="20">
        <v>191618140</v>
      </c>
    </row>
    <row r="152" spans="2:6" ht="60" x14ac:dyDescent="0.2">
      <c r="B152" s="17" t="s">
        <v>318</v>
      </c>
      <c r="C152" s="18" t="s">
        <v>320</v>
      </c>
      <c r="D152" s="19">
        <f>D153</f>
        <v>7204618.29</v>
      </c>
      <c r="E152" s="19">
        <f t="shared" ref="E152:F152" si="14">E153</f>
        <v>0</v>
      </c>
      <c r="F152" s="19">
        <f t="shared" si="14"/>
        <v>0</v>
      </c>
    </row>
    <row r="153" spans="2:6" ht="60" x14ac:dyDescent="0.2">
      <c r="B153" s="17" t="s">
        <v>319</v>
      </c>
      <c r="C153" s="18" t="s">
        <v>321</v>
      </c>
      <c r="D153" s="19">
        <f>7204.61829*1000</f>
        <v>7204618.29</v>
      </c>
      <c r="E153" s="19">
        <v>0</v>
      </c>
      <c r="F153" s="20">
        <v>0</v>
      </c>
    </row>
    <row r="154" spans="2:6" ht="15" x14ac:dyDescent="0.2">
      <c r="B154" s="17" t="s">
        <v>265</v>
      </c>
      <c r="C154" s="18" t="s">
        <v>266</v>
      </c>
      <c r="D154" s="19">
        <f>D155</f>
        <v>470425890</v>
      </c>
      <c r="E154" s="19">
        <f t="shared" ref="E154:F154" si="15">E155</f>
        <v>236521600</v>
      </c>
      <c r="F154" s="19">
        <f t="shared" si="15"/>
        <v>329109400</v>
      </c>
    </row>
    <row r="155" spans="2:6" ht="15" x14ac:dyDescent="0.2">
      <c r="B155" s="17" t="s">
        <v>267</v>
      </c>
      <c r="C155" s="18" t="s">
        <v>268</v>
      </c>
      <c r="D155" s="19">
        <f>477631890-1381.71-7204.61829*1000</f>
        <v>470425890</v>
      </c>
      <c r="E155" s="19">
        <v>236521600</v>
      </c>
      <c r="F155" s="20">
        <f>329109380+20</f>
        <v>329109400</v>
      </c>
    </row>
    <row r="156" spans="2:6" ht="14.25" x14ac:dyDescent="0.2">
      <c r="B156" s="13" t="s">
        <v>269</v>
      </c>
      <c r="C156" s="14" t="s">
        <v>270</v>
      </c>
      <c r="D156" s="24">
        <v>1229370000</v>
      </c>
      <c r="E156" s="24">
        <v>1206734000</v>
      </c>
      <c r="F156" s="25">
        <v>1218592000</v>
      </c>
    </row>
    <row r="157" spans="2:6" ht="30" x14ac:dyDescent="0.2">
      <c r="B157" s="17" t="s">
        <v>271</v>
      </c>
      <c r="C157" s="18" t="s">
        <v>272</v>
      </c>
      <c r="D157" s="19">
        <f>D158</f>
        <v>50802000</v>
      </c>
      <c r="E157" s="19">
        <f t="shared" ref="E157:F157" si="16">E158</f>
        <v>54335000</v>
      </c>
      <c r="F157" s="19">
        <f t="shared" si="16"/>
        <v>56431000</v>
      </c>
    </row>
    <row r="158" spans="2:6" ht="30" x14ac:dyDescent="0.2">
      <c r="B158" s="17" t="s">
        <v>273</v>
      </c>
      <c r="C158" s="18" t="s">
        <v>274</v>
      </c>
      <c r="D158" s="19">
        <v>50802000</v>
      </c>
      <c r="E158" s="19">
        <v>54335000</v>
      </c>
      <c r="F158" s="20">
        <v>56431000</v>
      </c>
    </row>
    <row r="159" spans="2:6" ht="30" x14ac:dyDescent="0.2">
      <c r="B159" s="17" t="s">
        <v>275</v>
      </c>
      <c r="C159" s="18" t="s">
        <v>276</v>
      </c>
      <c r="D159" s="19">
        <f>D160</f>
        <v>63138000</v>
      </c>
      <c r="E159" s="19">
        <f t="shared" ref="E159:F159" si="17">E160</f>
        <v>49888000</v>
      </c>
      <c r="F159" s="19">
        <f t="shared" si="17"/>
        <v>49902000</v>
      </c>
    </row>
    <row r="160" spans="2:6" ht="30" x14ac:dyDescent="0.2">
      <c r="B160" s="17" t="s">
        <v>277</v>
      </c>
      <c r="C160" s="18" t="s">
        <v>278</v>
      </c>
      <c r="D160" s="19">
        <v>63138000</v>
      </c>
      <c r="E160" s="19">
        <v>49888000</v>
      </c>
      <c r="F160" s="20">
        <v>49902000</v>
      </c>
    </row>
    <row r="161" spans="2:6" ht="60" x14ac:dyDescent="0.2">
      <c r="B161" s="17" t="s">
        <v>279</v>
      </c>
      <c r="C161" s="18" t="s">
        <v>280</v>
      </c>
      <c r="D161" s="19">
        <f>D162</f>
        <v>28569000</v>
      </c>
      <c r="E161" s="19">
        <f t="shared" ref="E161:F161" si="18">E162</f>
        <v>28569000</v>
      </c>
      <c r="F161" s="19">
        <f t="shared" si="18"/>
        <v>28569000</v>
      </c>
    </row>
    <row r="162" spans="2:6" ht="60" x14ac:dyDescent="0.2">
      <c r="B162" s="17" t="s">
        <v>281</v>
      </c>
      <c r="C162" s="18" t="s">
        <v>282</v>
      </c>
      <c r="D162" s="19">
        <v>28569000</v>
      </c>
      <c r="E162" s="19">
        <v>28569000</v>
      </c>
      <c r="F162" s="20">
        <v>28569000</v>
      </c>
    </row>
    <row r="163" spans="2:6" ht="45" x14ac:dyDescent="0.2">
      <c r="B163" s="17" t="s">
        <v>283</v>
      </c>
      <c r="C163" s="18" t="s">
        <v>284</v>
      </c>
      <c r="D163" s="19">
        <f>D164</f>
        <v>33783000</v>
      </c>
      <c r="E163" s="19">
        <f t="shared" ref="E163:F163" si="19">E164</f>
        <v>22522000</v>
      </c>
      <c r="F163" s="19">
        <f t="shared" si="19"/>
        <v>31531000</v>
      </c>
    </row>
    <row r="164" spans="2:6" ht="45" x14ac:dyDescent="0.2">
      <c r="B164" s="17" t="s">
        <v>285</v>
      </c>
      <c r="C164" s="18" t="s">
        <v>286</v>
      </c>
      <c r="D164" s="19">
        <v>33783000</v>
      </c>
      <c r="E164" s="19">
        <v>22522000</v>
      </c>
      <c r="F164" s="20">
        <v>31531000</v>
      </c>
    </row>
    <row r="165" spans="2:6" ht="30" x14ac:dyDescent="0.2">
      <c r="B165" s="17" t="s">
        <v>287</v>
      </c>
      <c r="C165" s="18" t="s">
        <v>288</v>
      </c>
      <c r="D165" s="19">
        <f>D166</f>
        <v>4645000</v>
      </c>
      <c r="E165" s="19">
        <f t="shared" ref="E165:F165" si="20">E166</f>
        <v>4707000</v>
      </c>
      <c r="F165" s="19">
        <f t="shared" si="20"/>
        <v>4937000</v>
      </c>
    </row>
    <row r="166" spans="2:6" ht="30" x14ac:dyDescent="0.2">
      <c r="B166" s="17" t="s">
        <v>289</v>
      </c>
      <c r="C166" s="18" t="s">
        <v>290</v>
      </c>
      <c r="D166" s="19">
        <v>4645000</v>
      </c>
      <c r="E166" s="19">
        <v>4707000</v>
      </c>
      <c r="F166" s="20">
        <v>4937000</v>
      </c>
    </row>
    <row r="167" spans="2:6" ht="45" x14ac:dyDescent="0.2">
      <c r="B167" s="17" t="s">
        <v>291</v>
      </c>
      <c r="C167" s="18" t="s">
        <v>292</v>
      </c>
      <c r="D167" s="19">
        <f>D168</f>
        <v>2000</v>
      </c>
      <c r="E167" s="19">
        <f t="shared" ref="E167:F167" si="21">E168</f>
        <v>2000</v>
      </c>
      <c r="F167" s="19">
        <f t="shared" si="21"/>
        <v>511000</v>
      </c>
    </row>
    <row r="168" spans="2:6" ht="45" x14ac:dyDescent="0.2">
      <c r="B168" s="17" t="s">
        <v>293</v>
      </c>
      <c r="C168" s="18" t="s">
        <v>294</v>
      </c>
      <c r="D168" s="19">
        <v>2000</v>
      </c>
      <c r="E168" s="19">
        <v>2000</v>
      </c>
      <c r="F168" s="20">
        <v>511000</v>
      </c>
    </row>
    <row r="169" spans="2:6" ht="30" x14ac:dyDescent="0.2">
      <c r="B169" s="17" t="s">
        <v>295</v>
      </c>
      <c r="C169" s="18" t="s">
        <v>296</v>
      </c>
      <c r="D169" s="19">
        <f>D170</f>
        <v>1720000</v>
      </c>
      <c r="E169" s="19">
        <f t="shared" ref="E169:F169" si="22">E170</f>
        <v>0</v>
      </c>
      <c r="F169" s="19">
        <f t="shared" si="22"/>
        <v>0</v>
      </c>
    </row>
    <row r="170" spans="2:6" ht="30" x14ac:dyDescent="0.2">
      <c r="B170" s="17" t="s">
        <v>297</v>
      </c>
      <c r="C170" s="18" t="s">
        <v>298</v>
      </c>
      <c r="D170" s="19">
        <v>1720000</v>
      </c>
      <c r="E170" s="19">
        <v>0</v>
      </c>
      <c r="F170" s="20">
        <v>0</v>
      </c>
    </row>
    <row r="171" spans="2:6" ht="15" x14ac:dyDescent="0.2">
      <c r="B171" s="17" t="s">
        <v>299</v>
      </c>
      <c r="C171" s="18" t="s">
        <v>300</v>
      </c>
      <c r="D171" s="19">
        <f>D172</f>
        <v>1046711000</v>
      </c>
      <c r="E171" s="19">
        <f t="shared" ref="E171:F171" si="23">E172</f>
        <v>1046711000</v>
      </c>
      <c r="F171" s="19">
        <f t="shared" si="23"/>
        <v>1046711000</v>
      </c>
    </row>
    <row r="172" spans="2:6" ht="15" x14ac:dyDescent="0.2">
      <c r="B172" s="17" t="s">
        <v>301</v>
      </c>
      <c r="C172" s="18" t="s">
        <v>302</v>
      </c>
      <c r="D172" s="19">
        <v>1046711000</v>
      </c>
      <c r="E172" s="19">
        <v>1046711000</v>
      </c>
      <c r="F172" s="20">
        <v>1046711000</v>
      </c>
    </row>
    <row r="173" spans="2:6" ht="14.25" x14ac:dyDescent="0.2">
      <c r="B173" s="13" t="s">
        <v>303</v>
      </c>
      <c r="C173" s="14" t="s">
        <v>304</v>
      </c>
      <c r="D173" s="24">
        <v>28248000</v>
      </c>
      <c r="E173" s="24">
        <v>28887000</v>
      </c>
      <c r="F173" s="25">
        <v>2000000</v>
      </c>
    </row>
    <row r="174" spans="2:6" ht="15" x14ac:dyDescent="0.2">
      <c r="B174" s="17" t="s">
        <v>305</v>
      </c>
      <c r="C174" s="18" t="s">
        <v>306</v>
      </c>
      <c r="D174" s="19">
        <f>D175</f>
        <v>28248000</v>
      </c>
      <c r="E174" s="19">
        <f t="shared" ref="E174:F174" si="24">E175</f>
        <v>28887000</v>
      </c>
      <c r="F174" s="19">
        <f t="shared" si="24"/>
        <v>2000000</v>
      </c>
    </row>
    <row r="175" spans="2:6" ht="30" x14ac:dyDescent="0.2">
      <c r="B175" s="17" t="s">
        <v>307</v>
      </c>
      <c r="C175" s="18" t="s">
        <v>308</v>
      </c>
      <c r="D175" s="19">
        <v>28248000</v>
      </c>
      <c r="E175" s="19">
        <v>28887000</v>
      </c>
      <c r="F175" s="20">
        <v>2000000</v>
      </c>
    </row>
    <row r="176" spans="2:6" ht="14.25" x14ac:dyDescent="0.2">
      <c r="B176" s="31" t="s">
        <v>309</v>
      </c>
      <c r="C176" s="32"/>
      <c r="D176" s="29">
        <f>D21+D132</f>
        <v>5142223388.29</v>
      </c>
      <c r="E176" s="29">
        <f t="shared" ref="E176:F176" si="25">E21+E132</f>
        <v>3898514750</v>
      </c>
      <c r="F176" s="29">
        <f t="shared" si="25"/>
        <v>3991392540</v>
      </c>
    </row>
  </sheetData>
  <mergeCells count="18">
    <mergeCell ref="D12:F12"/>
    <mergeCell ref="D7:F7"/>
    <mergeCell ref="D8:F8"/>
    <mergeCell ref="D9:F9"/>
    <mergeCell ref="D10:F10"/>
    <mergeCell ref="D11:F11"/>
    <mergeCell ref="B176:C176"/>
    <mergeCell ref="D13:F13"/>
    <mergeCell ref="B15:F15"/>
    <mergeCell ref="B18:B19"/>
    <mergeCell ref="C18:C19"/>
    <mergeCell ref="D18:D19"/>
    <mergeCell ref="E18:F18"/>
    <mergeCell ref="D1:F1"/>
    <mergeCell ref="D2:F2"/>
    <mergeCell ref="D3:F3"/>
    <mergeCell ref="D4:F4"/>
    <mergeCell ref="D5:F5"/>
  </mergeCells>
  <pageMargins left="0.59055118110236227" right="0.39370078740157483" top="0.31496062992125984" bottom="0.19685039370078741" header="0.23622047244094491" footer="0.11811023622047245"/>
  <pageSetup paperSize="9" scale="59" fitToHeight="5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2020-2022  </vt:lpstr>
      <vt:lpstr>'доходы 2020-2022 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2020-02-11T07:51:46Z</cp:lastPrinted>
  <dcterms:created xsi:type="dcterms:W3CDTF">2020-02-07T10:44:31Z</dcterms:created>
  <dcterms:modified xsi:type="dcterms:W3CDTF">2020-02-11T07:51:52Z</dcterms:modified>
</cp:coreProperties>
</file>