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нь (3)\Приложения (июнь)\"/>
    </mc:Choice>
  </mc:AlternateContent>
  <bookViews>
    <workbookView xWindow="1950" yWindow="975" windowWidth="25470" windowHeight="14625"/>
  </bookViews>
  <sheets>
    <sheet name="№ 8 Источники 2021-2023 (июня)" sheetId="1" r:id="rId1"/>
  </sheets>
  <definedNames>
    <definedName name="_xlnm.Print_Titles" localSheetId="0">'№ 8 Источники 2021-2023 (июня)'!$18:$20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7" i="1" l="1"/>
  <c r="N36" i="1"/>
  <c r="N26" i="1"/>
  <c r="M26" i="1"/>
  <c r="L48" i="1" l="1"/>
  <c r="L26" i="1" l="1"/>
  <c r="N21" i="1"/>
  <c r="M21" i="1"/>
  <c r="L21" i="1"/>
  <c r="M25" i="1" l="1"/>
  <c r="M28" i="1"/>
  <c r="M37" i="1" s="1"/>
  <c r="L22" i="1" l="1"/>
  <c r="L28" i="1" l="1"/>
  <c r="L37" i="1" s="1"/>
  <c r="M27" i="1" l="1"/>
  <c r="M24" i="1" s="1"/>
  <c r="L43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M36" i="1" s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M35" i="1" l="1"/>
  <c r="N35" i="1"/>
  <c r="N41" i="1"/>
  <c r="N38" i="1" s="1"/>
  <c r="M41" i="1"/>
  <c r="M38" i="1" s="1"/>
  <c r="M30" i="1"/>
  <c r="M29" i="1"/>
  <c r="L30" i="1"/>
  <c r="L29" i="1" s="1"/>
  <c r="N29" i="1"/>
  <c r="N30" i="1"/>
  <c r="N24" i="1"/>
  <c r="M23" i="1" l="1"/>
  <c r="N23" i="1"/>
  <c r="L25" i="1"/>
  <c r="L27" i="1"/>
  <c r="L39" i="1"/>
  <c r="L46" i="1"/>
  <c r="L45" i="1" s="1"/>
  <c r="L47" i="1"/>
  <c r="L36" i="1" s="1"/>
  <c r="L35" i="1" s="1"/>
  <c r="L49" i="1"/>
  <c r="L50" i="1"/>
  <c r="L41" i="1" l="1"/>
  <c r="L38" i="1" s="1"/>
  <c r="L24" i="1"/>
  <c r="L42" i="1"/>
  <c r="L23" i="1" l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<sst xmlns="http://schemas.openxmlformats.org/spreadsheetml/2006/main" count="279" uniqueCount="79">
  <si>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</si>
  <si>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</si>
  <si>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</si>
  <si>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</si>
  <si>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</si>
  <si>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</si>
  <si>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</si>
  <si>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</si>
  <si>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</si>
  <si>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</si>
  <si>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</si>
  <si>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</si>
  <si>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</si>
  <si>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</si>
  <si>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</si>
  <si>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</si>
  <si>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</si>
  <si>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</si>
  <si>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</si>
  <si>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</si>
  <si>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</si>
  <si>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</si>
  <si>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</si>
  <si>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</si>
  <si>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</si>
  <si>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</si>
  <si>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</si>
  <si>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</si>
  <si>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</si>
  <si>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</si>
  <si>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</si>
  <si>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</si>
  <si>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</si>
  <si>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</si>
  <si>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</si>
  <si>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</si>
  <si>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</si>
  <si>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</si>
  <si>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</si>
  <si>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</si>
  <si>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</si>
  <si>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</si>
  <si>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</si>
  <si>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</si>
  <si>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</si>
  <si>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</si>
  <si>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</si>
  <si>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</si>
  <si>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</si>
  <si>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</si>
  <si>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</si>
  <si>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</si>
  <si>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</si>
  <si>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</si>
  <si>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</si>
  <si>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</si>
  <si>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</si>
  <si>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</si>
  <si>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</si>
  <si>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</si>
  <si>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</si>
  <si>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</si>
  <si>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</si>
  <si>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</si>
  <si>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</si>
  <si>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</si>
  <si>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</si>
  <si>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</si>
  <si>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</si>
  <si>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</si>
  <si>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</si>
  <si>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</si>
  <si>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</si>
  <si>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</si>
  <si>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</si>
  <si>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</si>
  <si>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</si>
  <si>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</si>
  <si>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от "   " июня  2021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</si>
</sst>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7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4" fontId="24" fillId="29" borderId="3" xfId="0" applyNumberFormat="1" applyFont="1" applyFill="1" applyBorder="1" applyAlignment="1">
      <alignment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FF00"/>
      <color rgb="FF99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0" zoomScale="110" zoomScaleNormal="110" workbookViewId="0">
      <selection activeCell="N28" sqref="N28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9" customWidth="1"/>
    <col min="13" max="14" width="20" style="11" customWidth="1"/>
    <col min="15" max="15" width="9.85546875" style="6" bestFit="1" customWidth="1"/>
    <col min="16" max="16384" width="6.42578125" style="6"/>
  </cols>
  <sheetData>
    <row r="1" spans="3:14" x14ac:dyDescent="0.2">
      <c r="L1" s="62" t="s">
        <v>77</v>
      </c>
      <c r="M1" s="62"/>
      <c r="N1" s="62"/>
    </row>
    <row r="2" spans="3:14" x14ac:dyDescent="0.2">
      <c r="L2" s="62" t="s">
        <v>0</v>
      </c>
      <c r="M2" s="62"/>
      <c r="N2" s="62"/>
    </row>
    <row r="3" spans="3:14" x14ac:dyDescent="0.2">
      <c r="L3" s="62" t="s">
        <v>57</v>
      </c>
      <c r="M3" s="62"/>
      <c r="N3" s="62"/>
    </row>
    <row r="4" spans="3:14" x14ac:dyDescent="0.2">
      <c r="L4" s="62" t="s">
        <v>78</v>
      </c>
      <c r="M4" s="62"/>
      <c r="N4" s="62"/>
    </row>
    <row r="6" spans="3:14" x14ac:dyDescent="0.2">
      <c r="L6" s="62" t="s">
        <v>56</v>
      </c>
      <c r="M6" s="62"/>
      <c r="N6" s="62"/>
    </row>
    <row r="7" spans="3:14" x14ac:dyDescent="0.2">
      <c r="L7" s="62" t="s">
        <v>0</v>
      </c>
      <c r="M7" s="62"/>
      <c r="N7" s="62"/>
    </row>
    <row r="8" spans="3:14" x14ac:dyDescent="0.2">
      <c r="L8" s="62" t="s">
        <v>57</v>
      </c>
      <c r="M8" s="62"/>
      <c r="N8" s="62"/>
    </row>
    <row r="9" spans="3:14" x14ac:dyDescent="0.2">
      <c r="L9" s="62" t="s">
        <v>64</v>
      </c>
      <c r="M9" s="62"/>
      <c r="N9" s="62"/>
    </row>
    <row r="10" spans="3:14" x14ac:dyDescent="0.2">
      <c r="L10" s="62" t="s">
        <v>58</v>
      </c>
      <c r="M10" s="62"/>
      <c r="N10" s="62"/>
    </row>
    <row r="11" spans="3:14" x14ac:dyDescent="0.2">
      <c r="L11" s="62" t="s">
        <v>59</v>
      </c>
      <c r="M11" s="62"/>
      <c r="N11" s="62"/>
    </row>
    <row r="12" spans="3:14" x14ac:dyDescent="0.2">
      <c r="L12" s="62"/>
      <c r="M12" s="62"/>
      <c r="N12" s="62"/>
    </row>
    <row r="13" spans="3:14" x14ac:dyDescent="0.2">
      <c r="K13" s="9"/>
      <c r="L13" s="10"/>
    </row>
    <row r="14" spans="3:14" ht="15.75" x14ac:dyDescent="0.2">
      <c r="C14" s="63" t="s">
        <v>60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3:14" ht="15.75" x14ac:dyDescent="0.2">
      <c r="C15" s="63" t="s">
        <v>61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3:14" x14ac:dyDescent="0.2">
      <c r="K16" s="12"/>
      <c r="L16" s="11"/>
    </row>
    <row r="17" spans="3:14" ht="12.75" customHeight="1" x14ac:dyDescent="0.2">
      <c r="C17" s="73" t="s">
        <v>62</v>
      </c>
      <c r="D17" s="73"/>
      <c r="E17" s="73"/>
      <c r="F17" s="73"/>
      <c r="G17" s="73"/>
      <c r="H17" s="73"/>
      <c r="I17" s="73"/>
      <c r="K17" s="13"/>
    </row>
    <row r="18" spans="3:14" ht="37.5" customHeight="1" x14ac:dyDescent="0.2">
      <c r="C18" s="66" t="s">
        <v>66</v>
      </c>
      <c r="D18" s="67"/>
      <c r="E18" s="67"/>
      <c r="F18" s="67"/>
      <c r="G18" s="67"/>
      <c r="H18" s="67"/>
      <c r="I18" s="67"/>
      <c r="J18" s="68"/>
      <c r="K18" s="74" t="s">
        <v>1</v>
      </c>
      <c r="L18" s="76" t="s">
        <v>2</v>
      </c>
      <c r="M18" s="76"/>
      <c r="N18" s="76"/>
    </row>
    <row r="19" spans="3:14" ht="48" customHeight="1" x14ac:dyDescent="0.2">
      <c r="C19" s="71" t="s">
        <v>67</v>
      </c>
      <c r="D19" s="70" t="s">
        <v>68</v>
      </c>
      <c r="E19" s="70" t="s">
        <v>69</v>
      </c>
      <c r="F19" s="69" t="s">
        <v>71</v>
      </c>
      <c r="G19" s="69"/>
      <c r="H19" s="69"/>
      <c r="I19" s="69" t="s">
        <v>72</v>
      </c>
      <c r="J19" s="69"/>
      <c r="K19" s="74"/>
      <c r="L19" s="58" t="s">
        <v>54</v>
      </c>
      <c r="M19" s="60" t="s">
        <v>76</v>
      </c>
      <c r="N19" s="61"/>
    </row>
    <row r="20" spans="3:14" ht="93" x14ac:dyDescent="0.2">
      <c r="C20" s="72"/>
      <c r="D20" s="70"/>
      <c r="E20" s="70"/>
      <c r="F20" s="50" t="s">
        <v>3</v>
      </c>
      <c r="G20" s="50" t="s">
        <v>4</v>
      </c>
      <c r="H20" s="50" t="s">
        <v>70</v>
      </c>
      <c r="I20" s="50" t="s">
        <v>73</v>
      </c>
      <c r="J20" s="50" t="s">
        <v>74</v>
      </c>
      <c r="K20" s="75"/>
      <c r="L20" s="59"/>
      <c r="M20" s="44" t="s">
        <v>55</v>
      </c>
      <c r="N20" s="44" t="s">
        <v>63</v>
      </c>
    </row>
    <row r="21" spans="3:14" s="14" customFormat="1" ht="25.5" customHeight="1" x14ac:dyDescent="0.2">
      <c r="C21" s="55"/>
      <c r="D21" s="56"/>
      <c r="E21" s="56"/>
      <c r="F21" s="56"/>
      <c r="G21" s="56"/>
      <c r="H21" s="56"/>
      <c r="I21" s="56"/>
      <c r="J21" s="57"/>
      <c r="K21" s="45" t="s">
        <v>75</v>
      </c>
      <c r="L21" s="46">
        <f>(3964555.52202-4140941.51718)</f>
        <v>-176385.99515999993</v>
      </c>
      <c r="M21" s="46">
        <f>(4024802.81688-(4089202.81688+51991))</f>
        <v>-116391</v>
      </c>
      <c r="N21" s="46">
        <f>(3616951.41-(3650951.41+104000))</f>
        <v>-138000</v>
      </c>
    </row>
    <row r="22" spans="3:14" ht="15" x14ac:dyDescent="0.25">
      <c r="C22" s="52"/>
      <c r="D22" s="52"/>
      <c r="E22" s="52"/>
      <c r="F22" s="52"/>
      <c r="G22" s="52"/>
      <c r="H22" s="52"/>
      <c r="I22" s="52"/>
      <c r="J22" s="53"/>
      <c r="K22" s="47" t="s">
        <v>65</v>
      </c>
      <c r="L22" s="48">
        <f>-(L21+12888.86+61524.1387899999)/(1993856-647330)*100</f>
        <v>7.5730432513000139</v>
      </c>
      <c r="M22" s="48">
        <f>-M21/(1942244-589214)*100</f>
        <v>8.6022482871776678</v>
      </c>
      <c r="N22" s="48">
        <f>-N21/(1924503-538611)*100</f>
        <v>9.9574858646994144</v>
      </c>
    </row>
    <row r="23" spans="3:14" s="14" customFormat="1" ht="18.75" customHeight="1" x14ac:dyDescent="0.2">
      <c r="C23" s="15" t="s">
        <v>5</v>
      </c>
      <c r="D23" s="15" t="s">
        <v>6</v>
      </c>
      <c r="E23" s="15" t="s">
        <v>7</v>
      </c>
      <c r="F23" s="15" t="s">
        <v>7</v>
      </c>
      <c r="G23" s="15" t="s">
        <v>7</v>
      </c>
      <c r="H23" s="15" t="s">
        <v>7</v>
      </c>
      <c r="I23" s="15" t="s">
        <v>8</v>
      </c>
      <c r="J23" s="16" t="s">
        <v>5</v>
      </c>
      <c r="K23" s="17" t="s">
        <v>9</v>
      </c>
      <c r="L23" s="37">
        <f>L24+L29+L35+L38</f>
        <v>176385.9951599995</v>
      </c>
      <c r="M23" s="37">
        <f t="shared" ref="M23:N23" si="0">M24+M29+M35+M38</f>
        <v>116391.00000000001</v>
      </c>
      <c r="N23" s="37">
        <f t="shared" si="0"/>
        <v>138000</v>
      </c>
    </row>
    <row r="24" spans="3:14" ht="18.75" customHeight="1" x14ac:dyDescent="0.2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5</v>
      </c>
      <c r="K24" s="17" t="s">
        <v>11</v>
      </c>
      <c r="L24" s="37">
        <f>L25+L27</f>
        <v>126535.90000000002</v>
      </c>
      <c r="M24" s="37">
        <f>M25+M27</f>
        <v>91667.300000000017</v>
      </c>
      <c r="N24" s="37">
        <f t="shared" ref="N24" si="1">N25+N27</f>
        <v>38000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289835.90000000002</v>
      </c>
      <c r="M25" s="38">
        <f>M26</f>
        <v>281503.2</v>
      </c>
      <c r="N25" s="38">
        <f t="shared" ref="N25" si="2">N26</f>
        <v>419503.2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119300-68300+101973-7137.1+44000+100000</f>
        <v>289835.90000000002</v>
      </c>
      <c r="M26" s="40">
        <f>306226.9-24723.7</f>
        <v>281503.2</v>
      </c>
      <c r="N26" s="40">
        <f>419503.2</f>
        <v>419503.2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9">
        <f>L28</f>
        <v>-163300</v>
      </c>
      <c r="M27" s="39">
        <f>M28</f>
        <v>-189835.9</v>
      </c>
      <c r="N27" s="39">
        <f t="shared" ref="N27" si="3">N28</f>
        <v>-381503.2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9">
        <f>-119300-44000</f>
        <v>-163300</v>
      </c>
      <c r="M28" s="40">
        <f>-(164835.9+25000)</f>
        <v>-189835.9</v>
      </c>
      <c r="N28" s="40">
        <v>-381503.2</v>
      </c>
    </row>
    <row r="29" spans="3:14" ht="28.5" x14ac:dyDescent="0.2">
      <c r="C29" s="18" t="s">
        <v>5</v>
      </c>
      <c r="D29" s="18" t="s">
        <v>6</v>
      </c>
      <c r="E29" s="18" t="s">
        <v>19</v>
      </c>
      <c r="F29" s="18" t="s">
        <v>7</v>
      </c>
      <c r="G29" s="18" t="s">
        <v>7</v>
      </c>
      <c r="H29" s="18" t="s">
        <v>7</v>
      </c>
      <c r="I29" s="18" t="s">
        <v>8</v>
      </c>
      <c r="J29" s="19" t="s">
        <v>5</v>
      </c>
      <c r="K29" s="17" t="s">
        <v>20</v>
      </c>
      <c r="L29" s="41">
        <f>L30</f>
        <v>0</v>
      </c>
      <c r="M29" s="41">
        <f t="shared" ref="M29:N29" si="4">M31-M33</f>
        <v>0</v>
      </c>
      <c r="N29" s="41">
        <f t="shared" si="4"/>
        <v>0</v>
      </c>
    </row>
    <row r="30" spans="3:14" ht="28.5" x14ac:dyDescent="0.2">
      <c r="C30" s="18" t="s">
        <v>5</v>
      </c>
      <c r="D30" s="18" t="s">
        <v>6</v>
      </c>
      <c r="E30" s="18" t="s">
        <v>19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5</v>
      </c>
      <c r="K30" s="17" t="s">
        <v>21</v>
      </c>
      <c r="L30" s="41">
        <f>L31+L33</f>
        <v>0</v>
      </c>
      <c r="M30" s="41">
        <f t="shared" ref="M30:N30" si="5">M31-M33</f>
        <v>0</v>
      </c>
      <c r="N30" s="41">
        <f t="shared" si="5"/>
        <v>0</v>
      </c>
    </row>
    <row r="31" spans="3:14" ht="36" customHeight="1" x14ac:dyDescent="0.2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9">
        <f>L32</f>
        <v>0</v>
      </c>
      <c r="M31" s="39">
        <f t="shared" ref="M31:N31" si="6">M32</f>
        <v>0</v>
      </c>
      <c r="N31" s="39">
        <f t="shared" si="6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9">
        <v>0</v>
      </c>
      <c r="M32" s="40">
        <v>0</v>
      </c>
      <c r="N32" s="40">
        <v>0</v>
      </c>
    </row>
    <row r="33" spans="3:14" ht="45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9">
        <f>L34</f>
        <v>0</v>
      </c>
      <c r="M33" s="39">
        <f t="shared" ref="M33:N33" si="7">M34</f>
        <v>0</v>
      </c>
      <c r="N33" s="39">
        <f t="shared" si="7"/>
        <v>0</v>
      </c>
    </row>
    <row r="34" spans="3:14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9">
        <v>0</v>
      </c>
      <c r="M34" s="40">
        <v>0</v>
      </c>
      <c r="N34" s="40">
        <v>0</v>
      </c>
    </row>
    <row r="35" spans="3:14" ht="14.25" x14ac:dyDescent="0.2">
      <c r="C35" s="18" t="s">
        <v>5</v>
      </c>
      <c r="D35" s="18" t="s">
        <v>6</v>
      </c>
      <c r="E35" s="18" t="s">
        <v>14</v>
      </c>
      <c r="F35" s="18" t="s">
        <v>7</v>
      </c>
      <c r="G35" s="18" t="s">
        <v>7</v>
      </c>
      <c r="H35" s="18" t="s">
        <v>7</v>
      </c>
      <c r="I35" s="18" t="s">
        <v>8</v>
      </c>
      <c r="J35" s="19" t="s">
        <v>5</v>
      </c>
      <c r="K35" s="17" t="s">
        <v>24</v>
      </c>
      <c r="L35" s="41">
        <f>L37+L36</f>
        <v>142712.99515999947</v>
      </c>
      <c r="M35" s="41">
        <f t="shared" ref="M35:N35" si="8">M37+M36</f>
        <v>0</v>
      </c>
      <c r="N35" s="41">
        <f t="shared" si="8"/>
        <v>0</v>
      </c>
    </row>
    <row r="36" spans="3:14" ht="30" customHeight="1" x14ac:dyDescent="0.2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54">
        <f>-(3964555.52202+L26+L47)</f>
        <v>-4261528.52202</v>
      </c>
      <c r="M36" s="54">
        <f>-(4024802816.88/1000+M26+M47)</f>
        <v>-4331029.7168800002</v>
      </c>
      <c r="N36" s="54">
        <f>-(3616951410/1000+N26+N47)</f>
        <v>-4136454.6100000003</v>
      </c>
    </row>
    <row r="37" spans="3:14" ht="30.75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54">
        <f>4140941.51718-L28-L44</f>
        <v>4404241.5171799995</v>
      </c>
      <c r="M37" s="54">
        <f>(4089202816.88/1000+51991)-M28-M44</f>
        <v>4331029.7168800002</v>
      </c>
      <c r="N37" s="54">
        <f>(3650951410/1000+104000)-N28-N44</f>
        <v>4136454.6100000003</v>
      </c>
    </row>
    <row r="38" spans="3:14" ht="21.75" customHeight="1" x14ac:dyDescent="0.2">
      <c r="C38" s="18" t="s">
        <v>5</v>
      </c>
      <c r="D38" s="18" t="s">
        <v>6</v>
      </c>
      <c r="E38" s="18" t="s">
        <v>27</v>
      </c>
      <c r="F38" s="18" t="s">
        <v>7</v>
      </c>
      <c r="G38" s="18" t="s">
        <v>7</v>
      </c>
      <c r="H38" s="18" t="s">
        <v>7</v>
      </c>
      <c r="I38" s="18" t="s">
        <v>8</v>
      </c>
      <c r="J38" s="19" t="s">
        <v>5</v>
      </c>
      <c r="K38" s="17" t="s">
        <v>28</v>
      </c>
      <c r="L38" s="42">
        <f>L39+L41+L45</f>
        <v>-92862.9</v>
      </c>
      <c r="M38" s="42">
        <f t="shared" ref="M38:N38" si="9">M39+M41+M45</f>
        <v>24723.7</v>
      </c>
      <c r="N38" s="42">
        <f t="shared" si="9"/>
        <v>100000</v>
      </c>
    </row>
    <row r="39" spans="3:14" ht="31.5" hidden="1" customHeight="1" x14ac:dyDescent="0.2">
      <c r="C39" s="1"/>
      <c r="D39" s="1"/>
      <c r="E39" s="1"/>
      <c r="F39" s="1"/>
      <c r="G39" s="1"/>
      <c r="H39" s="1"/>
      <c r="I39" s="1"/>
      <c r="J39" s="19" t="s">
        <v>5</v>
      </c>
      <c r="K39" s="17" t="s">
        <v>29</v>
      </c>
      <c r="L39" s="43">
        <f>L40</f>
        <v>0</v>
      </c>
      <c r="M39" s="43">
        <f t="shared" ref="M39:N39" si="10">M40</f>
        <v>0</v>
      </c>
      <c r="N39" s="43">
        <f t="shared" si="10"/>
        <v>0</v>
      </c>
    </row>
    <row r="40" spans="3:14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3"/>
      <c r="M40" s="43"/>
      <c r="N40" s="43"/>
    </row>
    <row r="41" spans="3:14" ht="14.25" x14ac:dyDescent="0.2">
      <c r="C41" s="18" t="s">
        <v>5</v>
      </c>
      <c r="D41" s="18" t="s">
        <v>6</v>
      </c>
      <c r="E41" s="18" t="s">
        <v>27</v>
      </c>
      <c r="F41" s="18" t="s">
        <v>32</v>
      </c>
      <c r="G41" s="18" t="s">
        <v>7</v>
      </c>
      <c r="H41" s="18" t="s">
        <v>7</v>
      </c>
      <c r="I41" s="18" t="s">
        <v>8</v>
      </c>
      <c r="J41" s="19" t="s">
        <v>5</v>
      </c>
      <c r="K41" s="17" t="s">
        <v>33</v>
      </c>
      <c r="L41" s="42">
        <f>L43</f>
        <v>-100000</v>
      </c>
      <c r="M41" s="42">
        <f t="shared" ref="M41:N41" si="11">M43</f>
        <v>0</v>
      </c>
      <c r="N41" s="42">
        <f t="shared" si="11"/>
        <v>0</v>
      </c>
    </row>
    <row r="42" spans="3:14" ht="28.5" x14ac:dyDescent="0.2">
      <c r="C42" s="18" t="s">
        <v>5</v>
      </c>
      <c r="D42" s="18" t="s">
        <v>6</v>
      </c>
      <c r="E42" s="18" t="s">
        <v>27</v>
      </c>
      <c r="F42" s="18" t="s">
        <v>32</v>
      </c>
      <c r="G42" s="18" t="s">
        <v>6</v>
      </c>
      <c r="H42" s="18" t="s">
        <v>7</v>
      </c>
      <c r="I42" s="18" t="s">
        <v>8</v>
      </c>
      <c r="J42" s="19" t="s">
        <v>5</v>
      </c>
      <c r="K42" s="17" t="s">
        <v>34</v>
      </c>
      <c r="L42" s="42">
        <f t="shared" ref="L42:N43" si="12">L43</f>
        <v>-100000</v>
      </c>
      <c r="M42" s="42">
        <f t="shared" si="12"/>
        <v>0</v>
      </c>
      <c r="N42" s="42">
        <f t="shared" si="12"/>
        <v>0</v>
      </c>
    </row>
    <row r="43" spans="3:14" ht="75" x14ac:dyDescent="0.2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3">
        <f>L44</f>
        <v>-100000</v>
      </c>
      <c r="M43" s="43">
        <f t="shared" si="12"/>
        <v>0</v>
      </c>
      <c r="N43" s="43">
        <f t="shared" si="12"/>
        <v>0</v>
      </c>
    </row>
    <row r="44" spans="3:14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8">
        <v>-100000</v>
      </c>
      <c r="M44" s="40">
        <v>0</v>
      </c>
      <c r="N44" s="40">
        <v>0</v>
      </c>
    </row>
    <row r="45" spans="3:14" ht="28.5" x14ac:dyDescent="0.2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7" t="s">
        <v>36</v>
      </c>
      <c r="L45" s="42">
        <f>L46</f>
        <v>7137.0999999999985</v>
      </c>
      <c r="M45" s="42">
        <f t="shared" ref="M45:N45" si="13">M46</f>
        <v>24723.7</v>
      </c>
      <c r="N45" s="42">
        <f t="shared" si="13"/>
        <v>100000</v>
      </c>
    </row>
    <row r="46" spans="3:14" ht="30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3">
        <f>L48</f>
        <v>7137.0999999999985</v>
      </c>
      <c r="M46" s="43">
        <f t="shared" ref="M46:N46" si="14">M48</f>
        <v>24723.7</v>
      </c>
      <c r="N46" s="43">
        <f t="shared" si="14"/>
        <v>100000</v>
      </c>
    </row>
    <row r="47" spans="3:14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3">
        <f>L48</f>
        <v>7137.0999999999985</v>
      </c>
      <c r="M47" s="43">
        <f t="shared" ref="M47:N47" si="15">M48</f>
        <v>24723.7</v>
      </c>
      <c r="N47" s="43">
        <f t="shared" si="15"/>
        <v>100000</v>
      </c>
    </row>
    <row r="48" spans="3:14" ht="30" x14ac:dyDescent="0.25">
      <c r="C48" s="21" t="s">
        <v>5</v>
      </c>
      <c r="D48" s="21" t="s">
        <v>6</v>
      </c>
      <c r="E48" s="21" t="s">
        <v>27</v>
      </c>
      <c r="F48" s="21" t="s">
        <v>14</v>
      </c>
      <c r="G48" s="21" t="s">
        <v>6</v>
      </c>
      <c r="H48" s="21" t="s">
        <v>32</v>
      </c>
      <c r="I48" s="21" t="s">
        <v>8</v>
      </c>
      <c r="J48" s="22" t="s">
        <v>40</v>
      </c>
      <c r="K48" s="4" t="s">
        <v>53</v>
      </c>
      <c r="L48" s="43">
        <f>42137.1-35000</f>
        <v>7137.0999999999985</v>
      </c>
      <c r="M48" s="40">
        <v>24723.7</v>
      </c>
      <c r="N48" s="40">
        <v>100000</v>
      </c>
    </row>
    <row r="49" spans="3:14" ht="30" x14ac:dyDescent="0.2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3">
        <f>L51</f>
        <v>0</v>
      </c>
      <c r="M49" s="43">
        <f t="shared" ref="M49:N49" si="16">M51</f>
        <v>0</v>
      </c>
      <c r="N49" s="43">
        <f t="shared" si="16"/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20">
        <f>L51</f>
        <v>0</v>
      </c>
      <c r="M50" s="20">
        <f t="shared" ref="M50:N50" si="17">M51</f>
        <v>0</v>
      </c>
      <c r="N50" s="20">
        <f t="shared" si="17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20">
        <v>0</v>
      </c>
      <c r="M51" s="5">
        <v>0</v>
      </c>
      <c r="N51" s="5">
        <v>0</v>
      </c>
    </row>
    <row r="52" spans="3:14" x14ac:dyDescent="0.2">
      <c r="J52" s="23"/>
      <c r="K52" s="24"/>
    </row>
    <row r="53" spans="3:14" x14ac:dyDescent="0.2">
      <c r="J53" s="25"/>
      <c r="K53" s="26"/>
    </row>
    <row r="54" spans="3:14" s="14" customFormat="1" ht="15.75" hidden="1" customHeight="1" x14ac:dyDescent="0.2">
      <c r="C54" s="7"/>
      <c r="D54" s="7"/>
      <c r="E54" s="7"/>
      <c r="F54" s="7"/>
      <c r="G54" s="7"/>
      <c r="H54" s="7"/>
      <c r="I54" s="7"/>
      <c r="J54" s="27"/>
      <c r="K54" s="28"/>
      <c r="L54" s="29"/>
      <c r="M54" s="30"/>
      <c r="N54" s="30"/>
    </row>
    <row r="55" spans="3:14" ht="15" hidden="1" customHeight="1" x14ac:dyDescent="0.2">
      <c r="J55" s="31"/>
      <c r="K55" s="24"/>
    </row>
    <row r="56" spans="3:14" ht="15" hidden="1" customHeight="1" x14ac:dyDescent="0.2">
      <c r="J56" s="31"/>
      <c r="K56" s="24"/>
    </row>
    <row r="57" spans="3:14" ht="15" hidden="1" customHeight="1" x14ac:dyDescent="0.2">
      <c r="J57" s="31"/>
      <c r="K57" s="24"/>
    </row>
    <row r="58" spans="3:14" ht="15" hidden="1" customHeight="1" x14ac:dyDescent="0.2">
      <c r="J58" s="31"/>
      <c r="K58" s="24"/>
    </row>
    <row r="59" spans="3:14" ht="15.75" hidden="1" customHeight="1" x14ac:dyDescent="0.2">
      <c r="J59" s="31"/>
      <c r="K59" s="28"/>
      <c r="L59" s="29"/>
    </row>
    <row r="60" spans="3:14" s="33" customFormat="1" ht="15.75" x14ac:dyDescent="0.2">
      <c r="C60" s="7"/>
      <c r="D60" s="7"/>
      <c r="E60" s="7"/>
      <c r="F60" s="7"/>
      <c r="G60" s="7"/>
      <c r="H60" s="7"/>
      <c r="I60" s="7"/>
      <c r="J60" s="64"/>
      <c r="K60" s="65"/>
      <c r="L60" s="65"/>
      <c r="M60" s="32"/>
      <c r="N60" s="32"/>
    </row>
    <row r="61" spans="3:14" s="33" customFormat="1" x14ac:dyDescent="0.2">
      <c r="C61" s="7"/>
      <c r="D61" s="7"/>
      <c r="E61" s="7"/>
      <c r="F61" s="7"/>
      <c r="G61" s="7"/>
      <c r="H61" s="7"/>
      <c r="I61" s="7"/>
      <c r="J61" s="34"/>
      <c r="L61" s="35"/>
      <c r="M61" s="32"/>
      <c r="N61" s="32"/>
    </row>
    <row r="62" spans="3:14" s="33" customFormat="1" x14ac:dyDescent="0.2">
      <c r="C62" s="7"/>
      <c r="D62" s="7"/>
      <c r="E62" s="7"/>
      <c r="F62" s="7"/>
      <c r="G62" s="7"/>
      <c r="H62" s="7"/>
      <c r="I62" s="7"/>
      <c r="J62" s="34"/>
      <c r="L62" s="35"/>
      <c r="M62" s="32"/>
      <c r="N62" s="32"/>
    </row>
    <row r="63" spans="3:14" s="33" customFormat="1" x14ac:dyDescent="0.2">
      <c r="C63" s="7"/>
      <c r="D63" s="7"/>
      <c r="E63" s="7"/>
      <c r="F63" s="7"/>
      <c r="G63" s="7"/>
      <c r="H63" s="7"/>
      <c r="I63" s="7"/>
      <c r="J63" s="34"/>
      <c r="L63" s="35"/>
      <c r="M63" s="32"/>
      <c r="N63" s="32"/>
    </row>
    <row r="64" spans="3:14" s="33" customFormat="1" x14ac:dyDescent="0.2">
      <c r="C64" s="7"/>
      <c r="D64" s="7"/>
      <c r="E64" s="7"/>
      <c r="F64" s="7"/>
      <c r="G64" s="7"/>
      <c r="H64" s="7"/>
      <c r="I64" s="7"/>
      <c r="J64" s="34"/>
      <c r="L64" s="35"/>
      <c r="M64" s="32"/>
      <c r="N64" s="32"/>
    </row>
    <row r="65" spans="3:14" s="33" customFormat="1" x14ac:dyDescent="0.2">
      <c r="C65" s="7"/>
      <c r="D65" s="7"/>
      <c r="E65" s="7"/>
      <c r="F65" s="7"/>
      <c r="G65" s="7"/>
      <c r="H65" s="7"/>
      <c r="I65" s="7"/>
      <c r="J65" s="34"/>
      <c r="L65" s="35"/>
      <c r="M65" s="32"/>
      <c r="N65" s="32"/>
    </row>
    <row r="66" spans="3:14" s="33" customFormat="1" x14ac:dyDescent="0.2">
      <c r="C66" s="7"/>
      <c r="D66" s="7"/>
      <c r="E66" s="7"/>
      <c r="F66" s="7"/>
      <c r="G66" s="7"/>
      <c r="H66" s="7"/>
      <c r="I66" s="7"/>
      <c r="J66" s="34"/>
      <c r="L66" s="35"/>
      <c r="M66" s="32"/>
      <c r="N66" s="32"/>
    </row>
    <row r="67" spans="3:14" s="33" customFormat="1" x14ac:dyDescent="0.2">
      <c r="C67" s="7"/>
      <c r="D67" s="7"/>
      <c r="E67" s="7"/>
      <c r="F67" s="7"/>
      <c r="G67" s="7"/>
      <c r="H67" s="7"/>
      <c r="I67" s="7"/>
      <c r="J67" s="34"/>
      <c r="L67" s="35"/>
      <c r="M67" s="32"/>
      <c r="N67" s="32"/>
    </row>
    <row r="68" spans="3:14" s="33" customFormat="1" x14ac:dyDescent="0.2">
      <c r="C68" s="7"/>
      <c r="D68" s="7"/>
      <c r="E68" s="7"/>
      <c r="F68" s="7"/>
      <c r="G68" s="7"/>
      <c r="H68" s="7"/>
      <c r="I68" s="7"/>
      <c r="J68" s="34"/>
      <c r="L68" s="35"/>
      <c r="M68" s="32"/>
      <c r="N68" s="32"/>
    </row>
    <row r="69" spans="3:14" s="33" customFormat="1" x14ac:dyDescent="0.2">
      <c r="C69" s="7"/>
      <c r="D69" s="7"/>
      <c r="E69" s="7"/>
      <c r="F69" s="7"/>
      <c r="G69" s="7"/>
      <c r="H69" s="7"/>
      <c r="I69" s="7"/>
      <c r="J69" s="34"/>
      <c r="L69" s="35"/>
      <c r="M69" s="32"/>
      <c r="N69" s="32"/>
    </row>
    <row r="70" spans="3:14" s="33" customFormat="1" x14ac:dyDescent="0.2">
      <c r="C70" s="7"/>
      <c r="D70" s="7"/>
      <c r="E70" s="7"/>
      <c r="F70" s="7"/>
      <c r="G70" s="7"/>
      <c r="H70" s="7"/>
      <c r="I70" s="7"/>
      <c r="J70" s="34"/>
      <c r="L70" s="35"/>
      <c r="M70" s="32"/>
      <c r="N70" s="32"/>
    </row>
    <row r="71" spans="3:14" s="33" customFormat="1" x14ac:dyDescent="0.2">
      <c r="C71" s="7"/>
      <c r="D71" s="7"/>
      <c r="E71" s="7"/>
      <c r="F71" s="7"/>
      <c r="G71" s="7"/>
      <c r="H71" s="7"/>
      <c r="I71" s="7"/>
      <c r="J71" s="34"/>
      <c r="L71" s="35"/>
      <c r="M71" s="32"/>
      <c r="N71" s="32"/>
    </row>
    <row r="72" spans="3:14" s="33" customFormat="1" x14ac:dyDescent="0.2">
      <c r="C72" s="7"/>
      <c r="D72" s="7"/>
      <c r="E72" s="7"/>
      <c r="F72" s="7"/>
      <c r="G72" s="7"/>
      <c r="H72" s="7"/>
      <c r="I72" s="7"/>
      <c r="J72" s="34"/>
      <c r="L72" s="35"/>
      <c r="M72" s="32"/>
      <c r="N72" s="32"/>
    </row>
    <row r="73" spans="3:14" s="33" customFormat="1" x14ac:dyDescent="0.2">
      <c r="C73" s="7"/>
      <c r="D73" s="7"/>
      <c r="E73" s="7"/>
      <c r="F73" s="7"/>
      <c r="G73" s="7"/>
      <c r="H73" s="7"/>
      <c r="I73" s="7"/>
      <c r="J73" s="34"/>
      <c r="L73" s="35"/>
      <c r="M73" s="32"/>
      <c r="N73" s="32"/>
    </row>
    <row r="74" spans="3:14" s="33" customFormat="1" x14ac:dyDescent="0.2">
      <c r="C74" s="7"/>
      <c r="D74" s="7"/>
      <c r="E74" s="7"/>
      <c r="F74" s="7"/>
      <c r="G74" s="7"/>
      <c r="H74" s="7"/>
      <c r="I74" s="7"/>
      <c r="J74" s="34"/>
      <c r="L74" s="35"/>
      <c r="M74" s="32"/>
      <c r="N74" s="32"/>
    </row>
    <row r="75" spans="3:14" s="33" customFormat="1" x14ac:dyDescent="0.2">
      <c r="C75" s="7"/>
      <c r="D75" s="7"/>
      <c r="E75" s="7"/>
      <c r="F75" s="7"/>
      <c r="G75" s="7"/>
      <c r="H75" s="7"/>
      <c r="I75" s="7"/>
      <c r="J75" s="34"/>
      <c r="K75" s="36"/>
      <c r="L75" s="35"/>
      <c r="M75" s="32"/>
      <c r="N75" s="32"/>
    </row>
    <row r="76" spans="3:14" s="33" customFormat="1" x14ac:dyDescent="0.2">
      <c r="C76" s="7"/>
      <c r="D76" s="7"/>
      <c r="E76" s="7"/>
      <c r="F76" s="7"/>
      <c r="G76" s="7"/>
      <c r="H76" s="7"/>
      <c r="I76" s="7"/>
      <c r="J76" s="34"/>
      <c r="L76" s="35"/>
      <c r="M76" s="32"/>
      <c r="N76" s="32"/>
    </row>
    <row r="77" spans="3:14" s="33" customFormat="1" x14ac:dyDescent="0.2">
      <c r="C77" s="7"/>
      <c r="D77" s="7"/>
      <c r="E77" s="7"/>
      <c r="F77" s="7"/>
      <c r="G77" s="7"/>
      <c r="H77" s="7"/>
      <c r="I77" s="7"/>
      <c r="J77" s="34"/>
      <c r="L77" s="35"/>
      <c r="M77" s="32"/>
      <c r="N77" s="32"/>
    </row>
    <row r="78" spans="3:14" s="33" customFormat="1" x14ac:dyDescent="0.2">
      <c r="C78" s="7"/>
      <c r="D78" s="7"/>
      <c r="E78" s="7"/>
      <c r="F78" s="7"/>
      <c r="G78" s="7"/>
      <c r="H78" s="7"/>
      <c r="I78" s="7"/>
      <c r="J78" s="34"/>
      <c r="L78" s="35"/>
      <c r="M78" s="32"/>
      <c r="N78" s="32"/>
    </row>
    <row r="79" spans="3:14" s="33" customFormat="1" x14ac:dyDescent="0.2">
      <c r="C79" s="7"/>
      <c r="D79" s="7"/>
      <c r="E79" s="7"/>
      <c r="F79" s="7"/>
      <c r="G79" s="7"/>
      <c r="H79" s="7"/>
      <c r="I79" s="7"/>
      <c r="J79" s="34"/>
      <c r="L79" s="35"/>
      <c r="M79" s="32"/>
      <c r="N79" s="32"/>
    </row>
    <row r="80" spans="3:14" s="33" customFormat="1" x14ac:dyDescent="0.2">
      <c r="C80" s="7"/>
      <c r="D80" s="7"/>
      <c r="E80" s="7"/>
      <c r="F80" s="7"/>
      <c r="G80" s="7"/>
      <c r="H80" s="7"/>
      <c r="I80" s="7"/>
      <c r="J80" s="34"/>
      <c r="L80" s="35"/>
      <c r="M80" s="32"/>
      <c r="N80" s="32"/>
    </row>
    <row r="81" spans="3:14" s="33" customFormat="1" x14ac:dyDescent="0.2">
      <c r="C81" s="7"/>
      <c r="D81" s="7"/>
      <c r="E81" s="7"/>
      <c r="F81" s="7"/>
      <c r="G81" s="7"/>
      <c r="H81" s="7"/>
      <c r="I81" s="7"/>
      <c r="J81" s="34"/>
      <c r="L81" s="35"/>
      <c r="M81" s="32"/>
      <c r="N81" s="32"/>
    </row>
    <row r="82" spans="3:14" s="33" customFormat="1" x14ac:dyDescent="0.2">
      <c r="C82" s="7"/>
      <c r="D82" s="7"/>
      <c r="E82" s="7"/>
      <c r="F82" s="7"/>
      <c r="G82" s="7"/>
      <c r="H82" s="7"/>
      <c r="I82" s="7"/>
      <c r="J82" s="34"/>
      <c r="L82" s="35"/>
      <c r="M82" s="32"/>
      <c r="N82" s="32"/>
    </row>
    <row r="83" spans="3:14" s="33" customFormat="1" x14ac:dyDescent="0.2">
      <c r="C83" s="7"/>
      <c r="D83" s="7"/>
      <c r="E83" s="7"/>
      <c r="F83" s="7"/>
      <c r="G83" s="7"/>
      <c r="H83" s="7"/>
      <c r="I83" s="7"/>
      <c r="J83" s="34"/>
      <c r="L83" s="35"/>
      <c r="M83" s="32"/>
      <c r="N83" s="32"/>
    </row>
    <row r="84" spans="3:14" s="33" customFormat="1" x14ac:dyDescent="0.2">
      <c r="C84" s="7"/>
      <c r="D84" s="7"/>
      <c r="E84" s="7"/>
      <c r="F84" s="7"/>
      <c r="G84" s="7"/>
      <c r="H84" s="7"/>
      <c r="I84" s="7"/>
      <c r="J84" s="34"/>
      <c r="L84" s="35"/>
      <c r="M84" s="32"/>
      <c r="N84" s="32"/>
    </row>
    <row r="85" spans="3:14" s="33" customFormat="1" x14ac:dyDescent="0.2">
      <c r="C85" s="7"/>
      <c r="D85" s="7"/>
      <c r="E85" s="7"/>
      <c r="F85" s="7"/>
      <c r="G85" s="7"/>
      <c r="H85" s="7"/>
      <c r="I85" s="7"/>
      <c r="J85" s="34"/>
      <c r="L85" s="35"/>
      <c r="M85" s="32"/>
      <c r="N85" s="32"/>
    </row>
    <row r="86" spans="3:14" s="33" customFormat="1" x14ac:dyDescent="0.2">
      <c r="C86" s="7"/>
      <c r="D86" s="7"/>
      <c r="E86" s="7"/>
      <c r="F86" s="7"/>
      <c r="G86" s="7"/>
      <c r="H86" s="7"/>
      <c r="I86" s="7"/>
      <c r="J86" s="34"/>
      <c r="L86" s="35"/>
      <c r="M86" s="32"/>
      <c r="N86" s="32"/>
    </row>
    <row r="87" spans="3:14" s="33" customFormat="1" x14ac:dyDescent="0.2">
      <c r="C87" s="7"/>
      <c r="D87" s="7"/>
      <c r="E87" s="7"/>
      <c r="F87" s="7"/>
      <c r="G87" s="7"/>
      <c r="H87" s="7"/>
      <c r="I87" s="7"/>
      <c r="J87" s="34"/>
      <c r="L87" s="35"/>
      <c r="M87" s="32"/>
      <c r="N87" s="32"/>
    </row>
    <row r="88" spans="3:14" s="33" customFormat="1" x14ac:dyDescent="0.2">
      <c r="C88" s="7"/>
      <c r="D88" s="7"/>
      <c r="E88" s="7"/>
      <c r="F88" s="7"/>
      <c r="G88" s="7"/>
      <c r="H88" s="7"/>
      <c r="I88" s="7"/>
      <c r="J88" s="34"/>
      <c r="L88" s="35"/>
      <c r="M88" s="32"/>
      <c r="N88" s="32"/>
    </row>
    <row r="89" spans="3:14" s="33" customFormat="1" x14ac:dyDescent="0.2">
      <c r="C89" s="7"/>
      <c r="D89" s="7"/>
      <c r="E89" s="7"/>
      <c r="F89" s="7"/>
      <c r="G89" s="7"/>
      <c r="H89" s="7"/>
      <c r="I89" s="7"/>
      <c r="J89" s="34"/>
      <c r="L89" s="35"/>
      <c r="M89" s="32"/>
      <c r="N89" s="32"/>
    </row>
    <row r="90" spans="3:14" s="33" customFormat="1" x14ac:dyDescent="0.2">
      <c r="C90" s="7"/>
      <c r="D90" s="7"/>
      <c r="E90" s="7"/>
      <c r="F90" s="7"/>
      <c r="G90" s="7"/>
      <c r="H90" s="7"/>
      <c r="I90" s="7"/>
      <c r="J90" s="34"/>
      <c r="L90" s="35"/>
      <c r="M90" s="32"/>
      <c r="N90" s="32"/>
    </row>
    <row r="91" spans="3:14" s="33" customFormat="1" x14ac:dyDescent="0.2">
      <c r="C91" s="7"/>
      <c r="D91" s="7"/>
      <c r="E91" s="7"/>
      <c r="F91" s="7"/>
      <c r="G91" s="7"/>
      <c r="H91" s="7"/>
      <c r="I91" s="7"/>
      <c r="J91" s="34"/>
      <c r="L91" s="35"/>
      <c r="M91" s="32"/>
      <c r="N91" s="32"/>
    </row>
    <row r="92" spans="3:14" s="33" customFormat="1" x14ac:dyDescent="0.2">
      <c r="C92" s="7"/>
      <c r="D92" s="7"/>
      <c r="E92" s="7"/>
      <c r="F92" s="7"/>
      <c r="G92" s="7"/>
      <c r="H92" s="7"/>
      <c r="I92" s="7"/>
      <c r="J92" s="34"/>
      <c r="L92" s="35"/>
      <c r="M92" s="32"/>
      <c r="N92" s="32"/>
    </row>
    <row r="93" spans="3:14" s="33" customFormat="1" x14ac:dyDescent="0.2">
      <c r="C93" s="7"/>
      <c r="D93" s="7"/>
      <c r="E93" s="7"/>
      <c r="F93" s="7"/>
      <c r="G93" s="7"/>
      <c r="H93" s="7"/>
      <c r="I93" s="7"/>
      <c r="J93" s="34"/>
      <c r="L93" s="35"/>
      <c r="M93" s="32"/>
      <c r="N93" s="32"/>
    </row>
    <row r="94" spans="3:14" s="33" customFormat="1" x14ac:dyDescent="0.2">
      <c r="C94" s="7"/>
      <c r="D94" s="7"/>
      <c r="E94" s="7"/>
      <c r="F94" s="7"/>
      <c r="G94" s="7"/>
      <c r="H94" s="7"/>
      <c r="I94" s="7"/>
      <c r="J94" s="34"/>
      <c r="L94" s="35"/>
      <c r="M94" s="32"/>
      <c r="N94" s="32"/>
    </row>
    <row r="95" spans="3:14" s="33" customFormat="1" x14ac:dyDescent="0.2">
      <c r="C95" s="7"/>
      <c r="D95" s="7"/>
      <c r="E95" s="7"/>
      <c r="F95" s="7"/>
      <c r="G95" s="7"/>
      <c r="H95" s="7"/>
      <c r="I95" s="7"/>
      <c r="J95" s="34"/>
      <c r="L95" s="35"/>
      <c r="M95" s="32"/>
      <c r="N95" s="32"/>
    </row>
    <row r="96" spans="3:14" s="33" customFormat="1" x14ac:dyDescent="0.2">
      <c r="C96" s="7"/>
      <c r="D96" s="7"/>
      <c r="E96" s="7"/>
      <c r="F96" s="7"/>
      <c r="G96" s="7"/>
      <c r="H96" s="7"/>
      <c r="I96" s="7"/>
      <c r="J96" s="34"/>
      <c r="L96" s="35"/>
      <c r="M96" s="32"/>
      <c r="N96" s="32"/>
    </row>
    <row r="97" spans="3:14" s="33" customFormat="1" x14ac:dyDescent="0.2">
      <c r="C97" s="7"/>
      <c r="D97" s="7"/>
      <c r="E97" s="7"/>
      <c r="F97" s="7"/>
      <c r="G97" s="7"/>
      <c r="H97" s="7"/>
      <c r="I97" s="7"/>
      <c r="J97" s="34"/>
      <c r="L97" s="35"/>
      <c r="M97" s="32"/>
      <c r="N97" s="32"/>
    </row>
  </sheetData>
  <mergeCells count="26"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</mergeCells>
  <pageMargins left="0.11811023622047245" right="0.11811023622047245" top="0.15748031496062992" bottom="0.35433070866141736" header="0.31496062992125984" footer="0.11811023622047245"/>
  <pageSetup paperSize="9" scale="53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(июня)</vt:lpstr>
      <vt:lpstr>'№ 8 Источники 2021-2023 (июня)'!Заголовки_для_печати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2021-06-10T11:42:16Z</cp:lastPrinted>
  <dcterms:created xsi:type="dcterms:W3CDTF">2017-11-15T18:28:37Z</dcterms:created>
  <dcterms:modified xsi:type="dcterms:W3CDTF">2021-06-10T12:36:29Z</dcterms:modified>
</cp:coreProperties>
</file>