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330"/>
  </bookViews>
  <sheets>
    <sheet name="источники 2020-2022" sheetId="1" r:id="rId1"/>
  </sheets>
  <definedNames>
    <definedName name="_xlnm.Print_Titles" localSheetId="0">'источники 2020-2022'!$19:$20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/>
  <c r="L37"/>
  <c r="L36"/>
  <c r="K36"/>
  <c r="K37"/>
  <c r="J37" l="1"/>
  <c r="J36"/>
  <c r="L21"/>
  <c r="K21"/>
  <c r="J21"/>
  <c r="L50" l="1"/>
  <c r="K50"/>
  <c r="J50"/>
  <c r="L49"/>
  <c r="K49"/>
  <c r="J49"/>
  <c r="J48"/>
  <c r="J46" s="1"/>
  <c r="J45" s="1"/>
  <c r="L47"/>
  <c r="K47"/>
  <c r="L46"/>
  <c r="L45" s="1"/>
  <c r="K46"/>
  <c r="K45" s="1"/>
  <c r="L43"/>
  <c r="L42" s="1"/>
  <c r="K43"/>
  <c r="K42" s="1"/>
  <c r="J43"/>
  <c r="J41" s="1"/>
  <c r="L39"/>
  <c r="K39"/>
  <c r="J39"/>
  <c r="L35"/>
  <c r="L33"/>
  <c r="K33"/>
  <c r="J33"/>
  <c r="L31"/>
  <c r="K31"/>
  <c r="K30" s="1"/>
  <c r="J31"/>
  <c r="L27"/>
  <c r="K27"/>
  <c r="J27"/>
  <c r="L25"/>
  <c r="K25"/>
  <c r="K24" s="1"/>
  <c r="J25"/>
  <c r="L22"/>
  <c r="K22"/>
  <c r="L24" l="1"/>
  <c r="K29"/>
  <c r="L30"/>
  <c r="K35"/>
  <c r="K41"/>
  <c r="J24"/>
  <c r="J30"/>
  <c r="J29" s="1"/>
  <c r="L41"/>
  <c r="K38"/>
  <c r="K23"/>
  <c r="J38"/>
  <c r="L38"/>
  <c r="L29"/>
  <c r="L23" s="1"/>
  <c r="J42"/>
  <c r="J47"/>
  <c r="J35"/>
  <c r="J23" l="1"/>
</calcChain>
</file>

<file path=xl/sharedStrings.xml><?xml version="1.0" encoding="utf-8"?>
<sst xmlns="http://schemas.openxmlformats.org/spreadsheetml/2006/main" count="277" uniqueCount="76">
  <si>
    <t>Приложение № 12</t>
  </si>
  <si>
    <t xml:space="preserve">к решению Совета депутатов </t>
  </si>
  <si>
    <t>Рузского городского округа</t>
  </si>
  <si>
    <t>Московской области</t>
  </si>
  <si>
    <t>от   "11"  декабря 2019 года №431/45</t>
  </si>
  <si>
    <t>и  плановый период  2021  и 2022 годов"</t>
  </si>
  <si>
    <t>Источники  внутреннего финансирования дефицита бюджета Рузского городского округа на 2020 год и плановый период 2021 и 2022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</si>
  <si>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</si>
  <si>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</si>
  <si>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</si>
  <si>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</si>
  <si>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</si>
  <si>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</si>
  <si>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</si>
  <si>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</si>
  <si>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</si>
  <si>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</si>
  <si>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</si>
  <si>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</si>
  <si>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2020 год</t>
  </si>
  <si>
    <t>2021 год</t>
  </si>
  <si>
    <t>2022 год</t>
  </si>
  <si>
    <t>Дефицит бюджета Рузского городского округа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</si>
  <si>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</si>
  <si>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</si>
  <si>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</si>
  <si>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</si>
  <si>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</si>
  <si>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</si>
  <si>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</si>
  <si>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</si>
  <si>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</si>
  <si>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</si>
  <si>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</si>
  <si>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</si>
  <si>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</si>
  <si>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</si>
  <si>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</si>
  <si>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</si>
  <si>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</si>
  <si>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</si>
  <si>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</si>
  <si>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</si>
  <si>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</si>
  <si>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</si>
  <si>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</si>
  <si>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</si>
  <si>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</si>
  <si>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</si>
  <si>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</si>
  <si>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</si>
  <si>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</si>
  <si>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</si>
  <si>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</si>
  <si>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</si>
  <si>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</si>
  <si>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</si>
  <si>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</si>
  <si>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</si>
  <si>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</si>
  <si>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</si>
  <si>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</si>
  <si>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</si>
  <si>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</si>
  <si>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</si>
  <si>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</si>
  <si>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</si>
  <si>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</si>
  <si>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</si>
  <si>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</si>
  <si>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</si>
  <si>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</si>
  <si>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</si>
  <si>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Приложение № 8</t>
  </si>
  <si>
    <t>"О бюджете Рузского городского округа Московской области на 2020 год</t>
  </si>
  <si>
    <t>от   "22" апреля 2020 года №465/51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</si>
</sst>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76">
    <xf numFmtId="0" fontId="0" fillId="0" borderId="0" xfId="0"/>
    <xf numFmtId="164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164" fontId="4" fillId="0" borderId="0" xfId="0" applyNumberFormat="1" applyFont="1" applyBorder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2" fillId="0" borderId="0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top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right" vertical="top" wrapText="1"/>
    </xf>
    <xf numFmtId="49" fontId="6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 wrapText="1"/>
    </xf>
    <xf numFmtId="164" fontId="6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horizontal="right"/>
    </xf>
  </cellXfs>
  <cellStyles count="3">
    <cellStyle name="Обычный" xfId="0" builtinId="0"/>
    <cellStyle name="Примечание 2" xfId="1"/>
    <cellStyle name="Финансов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L98"/>
  <sheetViews>
    <sheetView tabSelected="1" workbookViewId="0">
      <selection activeCell="O8" sqref="O8"/>
    </sheetView>
  </sheetViews>
  <sheetFormatPr defaultColWidth="6.42578125" defaultRowHeight="12.75"/>
  <cols>
    <col min="1" max="1" width="5.28515625" style="1" customWidth="1"/>
    <col min="2" max="6" width="4.42578125" style="1" customWidth="1"/>
    <col min="7" max="7" width="6.140625" style="1" customWidth="1"/>
    <col min="8" max="8" width="6.140625" style="2" customWidth="1"/>
    <col min="9" max="9" width="72.140625" style="3" customWidth="1"/>
    <col min="10" max="10" width="20" style="13" customWidth="1"/>
    <col min="11" max="12" width="20" style="11" customWidth="1"/>
    <col min="13" max="16384" width="6.42578125" style="3"/>
  </cols>
  <sheetData>
    <row r="1" spans="1:12" ht="15">
      <c r="I1" s="66"/>
      <c r="J1" s="66"/>
      <c r="K1" s="66" t="s">
        <v>73</v>
      </c>
      <c r="L1" s="66"/>
    </row>
    <row r="2" spans="1:12" ht="15">
      <c r="I2" s="66"/>
      <c r="J2" s="66"/>
      <c r="K2" s="66" t="s">
        <v>1</v>
      </c>
      <c r="L2" s="66"/>
    </row>
    <row r="3" spans="1:12" ht="15">
      <c r="I3" s="66"/>
      <c r="J3" s="66"/>
      <c r="K3" s="66" t="s">
        <v>2</v>
      </c>
      <c r="L3" s="66"/>
    </row>
    <row r="4" spans="1:12" ht="15">
      <c r="I4" s="4"/>
      <c r="J4" s="4"/>
      <c r="K4" s="66" t="s">
        <v>3</v>
      </c>
      <c r="L4" s="66"/>
    </row>
    <row r="5" spans="1:12" ht="15">
      <c r="I5" s="66"/>
      <c r="J5" s="66"/>
      <c r="K5" s="66" t="s">
        <v>75</v>
      </c>
      <c r="L5" s="66"/>
    </row>
    <row r="7" spans="1:12" ht="15">
      <c r="I7" s="66" t="s">
        <v>0</v>
      </c>
      <c r="J7" s="66"/>
      <c r="K7" s="66"/>
      <c r="L7" s="66"/>
    </row>
    <row r="8" spans="1:12" ht="15" customHeight="1">
      <c r="I8" s="66" t="s">
        <v>1</v>
      </c>
      <c r="J8" s="66"/>
      <c r="K8" s="66"/>
      <c r="L8" s="66"/>
    </row>
    <row r="9" spans="1:12" ht="15" customHeight="1">
      <c r="I9" s="66" t="s">
        <v>2</v>
      </c>
      <c r="J9" s="66"/>
      <c r="K9" s="66"/>
      <c r="L9" s="66"/>
    </row>
    <row r="10" spans="1:12" ht="15">
      <c r="I10" s="66" t="s">
        <v>3</v>
      </c>
      <c r="J10" s="66"/>
      <c r="K10" s="66"/>
      <c r="L10" s="66"/>
    </row>
    <row r="11" spans="1:12" ht="15" customHeight="1">
      <c r="I11" s="66" t="s">
        <v>4</v>
      </c>
      <c r="J11" s="66"/>
      <c r="K11" s="66"/>
      <c r="L11" s="66"/>
    </row>
    <row r="12" spans="1:12" s="5" customFormat="1" ht="15">
      <c r="A12" s="1"/>
      <c r="B12" s="1"/>
      <c r="C12" s="1"/>
      <c r="D12" s="1"/>
      <c r="E12" s="1"/>
      <c r="F12" s="1"/>
      <c r="G12" s="1"/>
      <c r="H12" s="2"/>
      <c r="I12" s="75" t="s">
        <v>74</v>
      </c>
      <c r="J12" s="75"/>
      <c r="K12" s="75"/>
      <c r="L12" s="75"/>
    </row>
    <row r="13" spans="1:12" s="5" customFormat="1" ht="15">
      <c r="A13" s="1"/>
      <c r="B13" s="1"/>
      <c r="C13" s="1"/>
      <c r="D13" s="1"/>
      <c r="E13" s="1"/>
      <c r="F13" s="1"/>
      <c r="G13" s="1"/>
      <c r="H13" s="2"/>
      <c r="I13" s="75" t="s">
        <v>5</v>
      </c>
      <c r="J13" s="75"/>
      <c r="K13" s="75"/>
      <c r="L13" s="75"/>
    </row>
    <row r="14" spans="1:12" s="5" customFormat="1">
      <c r="A14" s="1"/>
      <c r="B14" s="1"/>
      <c r="C14" s="1"/>
      <c r="D14" s="1"/>
      <c r="E14" s="1"/>
      <c r="F14" s="1"/>
      <c r="G14" s="1"/>
      <c r="H14" s="2"/>
      <c r="I14" s="6"/>
      <c r="J14" s="7"/>
      <c r="K14" s="8"/>
      <c r="L14" s="8"/>
    </row>
    <row r="15" spans="1:12" s="5" customFormat="1">
      <c r="A15" s="1"/>
      <c r="B15" s="1"/>
      <c r="C15" s="1"/>
      <c r="D15" s="1"/>
      <c r="E15" s="1"/>
      <c r="F15" s="1"/>
      <c r="G15" s="1"/>
      <c r="H15" s="2"/>
      <c r="I15" s="6"/>
      <c r="J15" s="7"/>
      <c r="K15" s="8"/>
      <c r="L15" s="8"/>
    </row>
    <row r="16" spans="1:12" s="5" customFormat="1" ht="33" customHeight="1">
      <c r="A16" s="67" t="s">
        <v>6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</row>
    <row r="17" spans="1:12" s="5" customFormat="1">
      <c r="A17" s="9"/>
      <c r="B17" s="1"/>
      <c r="C17" s="1"/>
      <c r="D17" s="1"/>
      <c r="E17" s="1"/>
      <c r="F17" s="1"/>
      <c r="G17" s="1"/>
      <c r="H17" s="2"/>
      <c r="I17" s="10"/>
      <c r="J17" s="11"/>
      <c r="K17" s="8"/>
      <c r="L17" s="8"/>
    </row>
    <row r="18" spans="1:12" s="5" customFormat="1" ht="12.75" customHeight="1">
      <c r="A18" s="74" t="s">
        <v>7</v>
      </c>
      <c r="B18" s="74"/>
      <c r="C18" s="74"/>
      <c r="D18" s="74"/>
      <c r="E18" s="74"/>
      <c r="F18" s="74"/>
      <c r="G18" s="74"/>
      <c r="H18" s="2"/>
      <c r="I18" s="12"/>
      <c r="J18" s="13"/>
      <c r="K18" s="8"/>
      <c r="L18" s="8"/>
    </row>
    <row r="19" spans="1:12" s="5" customFormat="1" ht="27.75" customHeight="1">
      <c r="A19" s="14"/>
      <c r="B19" s="68" t="s">
        <v>8</v>
      </c>
      <c r="C19" s="69"/>
      <c r="D19" s="69"/>
      <c r="E19" s="69"/>
      <c r="F19" s="69"/>
      <c r="G19" s="69"/>
      <c r="H19" s="70"/>
      <c r="I19" s="71" t="s">
        <v>9</v>
      </c>
      <c r="J19" s="73" t="s">
        <v>10</v>
      </c>
      <c r="K19" s="73"/>
      <c r="L19" s="73"/>
    </row>
    <row r="20" spans="1:12" s="5" customFormat="1" ht="88.5" customHeight="1">
      <c r="A20" s="15" t="s">
        <v>11</v>
      </c>
      <c r="B20" s="15" t="s">
        <v>12</v>
      </c>
      <c r="C20" s="15" t="s">
        <v>13</v>
      </c>
      <c r="D20" s="15" t="s">
        <v>14</v>
      </c>
      <c r="E20" s="15" t="s">
        <v>15</v>
      </c>
      <c r="F20" s="15" t="s">
        <v>16</v>
      </c>
      <c r="G20" s="15" t="s">
        <v>17</v>
      </c>
      <c r="H20" s="15" t="s">
        <v>18</v>
      </c>
      <c r="I20" s="72"/>
      <c r="J20" s="16" t="s">
        <v>19</v>
      </c>
      <c r="K20" s="16" t="s">
        <v>20</v>
      </c>
      <c r="L20" s="16" t="s">
        <v>21</v>
      </c>
    </row>
    <row r="21" spans="1:12" s="22" customFormat="1" ht="25.5" customHeight="1">
      <c r="A21" s="17"/>
      <c r="B21" s="17"/>
      <c r="C21" s="17"/>
      <c r="D21" s="17"/>
      <c r="E21" s="17"/>
      <c r="F21" s="17"/>
      <c r="G21" s="17"/>
      <c r="H21" s="18"/>
      <c r="I21" s="19" t="s">
        <v>22</v>
      </c>
      <c r="J21" s="20">
        <f>5161806.5-5354120.3</f>
        <v>-192313.79999999981</v>
      </c>
      <c r="K21" s="21">
        <f>3946943.1-(3896154.1+50789)</f>
        <v>0</v>
      </c>
      <c r="L21" s="21">
        <f>3978241-(3816994.1+161246.9)</f>
        <v>0</v>
      </c>
    </row>
    <row r="22" spans="1:12" ht="23.25" customHeight="1">
      <c r="A22" s="23"/>
      <c r="B22" s="23"/>
      <c r="C22" s="23"/>
      <c r="D22" s="23"/>
      <c r="E22" s="23"/>
      <c r="F22" s="23"/>
      <c r="G22" s="23"/>
      <c r="H22" s="24"/>
      <c r="I22" s="25" t="s">
        <v>23</v>
      </c>
      <c r="J22" s="26">
        <f>(192313.8-62688.8)/(2048574.9-447-679999)*100</f>
        <v>9.4746189485508268</v>
      </c>
      <c r="K22" s="26">
        <f>0/(1926456-2029-559039)*100</f>
        <v>0</v>
      </c>
      <c r="L22" s="26">
        <f>0/(2221214-0-785823)*100</f>
        <v>0</v>
      </c>
    </row>
    <row r="23" spans="1:12" s="22" customFormat="1" ht="18.75" customHeight="1">
      <c r="A23" s="27" t="s">
        <v>24</v>
      </c>
      <c r="B23" s="27" t="s">
        <v>25</v>
      </c>
      <c r="C23" s="27" t="s">
        <v>26</v>
      </c>
      <c r="D23" s="27" t="s">
        <v>26</v>
      </c>
      <c r="E23" s="27" t="s">
        <v>26</v>
      </c>
      <c r="F23" s="27" t="s">
        <v>26</v>
      </c>
      <c r="G23" s="27" t="s">
        <v>27</v>
      </c>
      <c r="H23" s="28" t="s">
        <v>24</v>
      </c>
      <c r="I23" s="29" t="s">
        <v>28</v>
      </c>
      <c r="J23" s="30">
        <f>J24+J29+J35+J38</f>
        <v>192313.79999999981</v>
      </c>
      <c r="K23" s="30">
        <f t="shared" ref="K23:L23" si="0">K24+K29+K35+K38</f>
        <v>0</v>
      </c>
      <c r="L23" s="30">
        <f t="shared" si="0"/>
        <v>0</v>
      </c>
    </row>
    <row r="24" spans="1:12" ht="18.75" customHeight="1">
      <c r="A24" s="31" t="s">
        <v>24</v>
      </c>
      <c r="B24" s="31" t="s">
        <v>25</v>
      </c>
      <c r="C24" s="31" t="s">
        <v>29</v>
      </c>
      <c r="D24" s="31" t="s">
        <v>26</v>
      </c>
      <c r="E24" s="31" t="s">
        <v>26</v>
      </c>
      <c r="F24" s="31" t="s">
        <v>26</v>
      </c>
      <c r="G24" s="31" t="s">
        <v>27</v>
      </c>
      <c r="H24" s="32" t="s">
        <v>24</v>
      </c>
      <c r="I24" s="29" t="s">
        <v>30</v>
      </c>
      <c r="J24" s="30">
        <f>J25+J27</f>
        <v>129625</v>
      </c>
      <c r="K24" s="30">
        <f t="shared" ref="K24:L24" si="1">K25+K27</f>
        <v>0</v>
      </c>
      <c r="L24" s="30">
        <f t="shared" si="1"/>
        <v>0</v>
      </c>
    </row>
    <row r="25" spans="1:12" ht="30">
      <c r="A25" s="33" t="s">
        <v>24</v>
      </c>
      <c r="B25" s="33" t="s">
        <v>25</v>
      </c>
      <c r="C25" s="33" t="s">
        <v>29</v>
      </c>
      <c r="D25" s="33" t="s">
        <v>26</v>
      </c>
      <c r="E25" s="33" t="s">
        <v>26</v>
      </c>
      <c r="F25" s="33" t="s">
        <v>26</v>
      </c>
      <c r="G25" s="33" t="s">
        <v>27</v>
      </c>
      <c r="H25" s="34" t="s">
        <v>31</v>
      </c>
      <c r="I25" s="35" t="s">
        <v>32</v>
      </c>
      <c r="J25" s="36">
        <f>J26</f>
        <v>129625</v>
      </c>
      <c r="K25" s="36">
        <f t="shared" ref="K25:L25" si="2">K26</f>
        <v>119300</v>
      </c>
      <c r="L25" s="36">
        <f t="shared" si="2"/>
        <v>0</v>
      </c>
    </row>
    <row r="26" spans="1:12" ht="30">
      <c r="A26" s="33" t="s">
        <v>24</v>
      </c>
      <c r="B26" s="33" t="s">
        <v>25</v>
      </c>
      <c r="C26" s="33" t="s">
        <v>29</v>
      </c>
      <c r="D26" s="33" t="s">
        <v>26</v>
      </c>
      <c r="E26" s="33" t="s">
        <v>26</v>
      </c>
      <c r="F26" s="37" t="s">
        <v>33</v>
      </c>
      <c r="G26" s="33" t="s">
        <v>27</v>
      </c>
      <c r="H26" s="34" t="s">
        <v>34</v>
      </c>
      <c r="I26" s="35" t="s">
        <v>35</v>
      </c>
      <c r="J26" s="38">
        <v>129625</v>
      </c>
      <c r="K26" s="39">
        <v>119300</v>
      </c>
      <c r="L26" s="39">
        <v>0</v>
      </c>
    </row>
    <row r="27" spans="1:12" ht="30">
      <c r="A27" s="33" t="s">
        <v>24</v>
      </c>
      <c r="B27" s="33" t="s">
        <v>25</v>
      </c>
      <c r="C27" s="33" t="s">
        <v>29</v>
      </c>
      <c r="D27" s="33" t="s">
        <v>26</v>
      </c>
      <c r="E27" s="33" t="s">
        <v>26</v>
      </c>
      <c r="F27" s="33" t="s">
        <v>26</v>
      </c>
      <c r="G27" s="33" t="s">
        <v>27</v>
      </c>
      <c r="H27" s="34" t="s">
        <v>36</v>
      </c>
      <c r="I27" s="35" t="s">
        <v>37</v>
      </c>
      <c r="J27" s="38">
        <f>J28</f>
        <v>0</v>
      </c>
      <c r="K27" s="38">
        <f t="shared" ref="K27:L27" si="3">K28</f>
        <v>-119300</v>
      </c>
      <c r="L27" s="38">
        <f t="shared" si="3"/>
        <v>0</v>
      </c>
    </row>
    <row r="28" spans="1:12" ht="30">
      <c r="A28" s="33" t="s">
        <v>24</v>
      </c>
      <c r="B28" s="33" t="s">
        <v>25</v>
      </c>
      <c r="C28" s="33" t="s">
        <v>29</v>
      </c>
      <c r="D28" s="33" t="s">
        <v>26</v>
      </c>
      <c r="E28" s="33" t="s">
        <v>26</v>
      </c>
      <c r="F28" s="33" t="s">
        <v>33</v>
      </c>
      <c r="G28" s="33" t="s">
        <v>27</v>
      </c>
      <c r="H28" s="34" t="s">
        <v>38</v>
      </c>
      <c r="I28" s="35" t="s">
        <v>39</v>
      </c>
      <c r="J28" s="38">
        <v>0</v>
      </c>
      <c r="K28" s="39">
        <v>-119300</v>
      </c>
      <c r="L28" s="39">
        <v>0</v>
      </c>
    </row>
    <row r="29" spans="1:12" ht="28.5">
      <c r="A29" s="31" t="s">
        <v>24</v>
      </c>
      <c r="B29" s="31" t="s">
        <v>25</v>
      </c>
      <c r="C29" s="31" t="s">
        <v>40</v>
      </c>
      <c r="D29" s="31" t="s">
        <v>26</v>
      </c>
      <c r="E29" s="31" t="s">
        <v>26</v>
      </c>
      <c r="F29" s="31" t="s">
        <v>26</v>
      </c>
      <c r="G29" s="31" t="s">
        <v>27</v>
      </c>
      <c r="H29" s="32" t="s">
        <v>24</v>
      </c>
      <c r="I29" s="29" t="s">
        <v>41</v>
      </c>
      <c r="J29" s="40">
        <f>J30</f>
        <v>-50000</v>
      </c>
      <c r="K29" s="40">
        <f t="shared" ref="K29:L29" si="4">K31-K33</f>
        <v>0</v>
      </c>
      <c r="L29" s="40">
        <f t="shared" si="4"/>
        <v>0</v>
      </c>
    </row>
    <row r="30" spans="1:12" ht="28.5">
      <c r="A30" s="31" t="s">
        <v>24</v>
      </c>
      <c r="B30" s="31" t="s">
        <v>25</v>
      </c>
      <c r="C30" s="31" t="s">
        <v>40</v>
      </c>
      <c r="D30" s="31" t="s">
        <v>25</v>
      </c>
      <c r="E30" s="31" t="s">
        <v>26</v>
      </c>
      <c r="F30" s="31" t="s">
        <v>26</v>
      </c>
      <c r="G30" s="31" t="s">
        <v>27</v>
      </c>
      <c r="H30" s="32" t="s">
        <v>24</v>
      </c>
      <c r="I30" s="29" t="s">
        <v>42</v>
      </c>
      <c r="J30" s="40">
        <f>J31+J33</f>
        <v>-50000</v>
      </c>
      <c r="K30" s="40">
        <f t="shared" ref="K30:L30" si="5">K31-K33</f>
        <v>0</v>
      </c>
      <c r="L30" s="40">
        <f t="shared" si="5"/>
        <v>0</v>
      </c>
    </row>
    <row r="31" spans="1:12" ht="36" customHeight="1">
      <c r="A31" s="33" t="s">
        <v>24</v>
      </c>
      <c r="B31" s="33" t="s">
        <v>25</v>
      </c>
      <c r="C31" s="33" t="s">
        <v>40</v>
      </c>
      <c r="D31" s="33" t="s">
        <v>25</v>
      </c>
      <c r="E31" s="33" t="s">
        <v>26</v>
      </c>
      <c r="F31" s="33" t="s">
        <v>26</v>
      </c>
      <c r="G31" s="33" t="s">
        <v>27</v>
      </c>
      <c r="H31" s="34" t="s">
        <v>31</v>
      </c>
      <c r="I31" s="35" t="s">
        <v>43</v>
      </c>
      <c r="J31" s="38">
        <f>J32</f>
        <v>0</v>
      </c>
      <c r="K31" s="38">
        <f t="shared" ref="K31:L31" si="6">K32</f>
        <v>0</v>
      </c>
      <c r="L31" s="38">
        <f t="shared" si="6"/>
        <v>0</v>
      </c>
    </row>
    <row r="32" spans="1:12" ht="34.5" customHeight="1">
      <c r="A32" s="33" t="s">
        <v>24</v>
      </c>
      <c r="B32" s="33" t="s">
        <v>25</v>
      </c>
      <c r="C32" s="33" t="s">
        <v>40</v>
      </c>
      <c r="D32" s="33" t="s">
        <v>25</v>
      </c>
      <c r="E32" s="33" t="s">
        <v>26</v>
      </c>
      <c r="F32" s="33" t="s">
        <v>33</v>
      </c>
      <c r="G32" s="33" t="s">
        <v>27</v>
      </c>
      <c r="H32" s="34" t="s">
        <v>34</v>
      </c>
      <c r="I32" s="35" t="s">
        <v>44</v>
      </c>
      <c r="J32" s="38"/>
      <c r="K32" s="39"/>
      <c r="L32" s="39"/>
    </row>
    <row r="33" spans="1:12" ht="45">
      <c r="A33" s="33" t="s">
        <v>24</v>
      </c>
      <c r="B33" s="33" t="s">
        <v>25</v>
      </c>
      <c r="C33" s="33" t="s">
        <v>40</v>
      </c>
      <c r="D33" s="33" t="s">
        <v>25</v>
      </c>
      <c r="E33" s="33" t="s">
        <v>26</v>
      </c>
      <c r="F33" s="33" t="s">
        <v>26</v>
      </c>
      <c r="G33" s="33" t="s">
        <v>27</v>
      </c>
      <c r="H33" s="34" t="s">
        <v>36</v>
      </c>
      <c r="I33" s="35" t="s">
        <v>45</v>
      </c>
      <c r="J33" s="38">
        <f>J34</f>
        <v>-50000</v>
      </c>
      <c r="K33" s="38">
        <f t="shared" ref="K33:L33" si="7">K34</f>
        <v>0</v>
      </c>
      <c r="L33" s="38">
        <f t="shared" si="7"/>
        <v>0</v>
      </c>
    </row>
    <row r="34" spans="1:12" ht="45">
      <c r="A34" s="33" t="s">
        <v>24</v>
      </c>
      <c r="B34" s="33" t="s">
        <v>25</v>
      </c>
      <c r="C34" s="33" t="s">
        <v>40</v>
      </c>
      <c r="D34" s="33" t="s">
        <v>25</v>
      </c>
      <c r="E34" s="33" t="s">
        <v>26</v>
      </c>
      <c r="F34" s="33" t="s">
        <v>33</v>
      </c>
      <c r="G34" s="33" t="s">
        <v>27</v>
      </c>
      <c r="H34" s="34" t="s">
        <v>38</v>
      </c>
      <c r="I34" s="35" t="s">
        <v>46</v>
      </c>
      <c r="J34" s="38">
        <v>-50000</v>
      </c>
      <c r="K34" s="39"/>
      <c r="L34" s="39"/>
    </row>
    <row r="35" spans="1:12" ht="14.25">
      <c r="A35" s="31" t="s">
        <v>24</v>
      </c>
      <c r="B35" s="31" t="s">
        <v>25</v>
      </c>
      <c r="C35" s="31" t="s">
        <v>47</v>
      </c>
      <c r="D35" s="31" t="s">
        <v>26</v>
      </c>
      <c r="E35" s="31" t="s">
        <v>26</v>
      </c>
      <c r="F35" s="31" t="s">
        <v>26</v>
      </c>
      <c r="G35" s="31" t="s">
        <v>27</v>
      </c>
      <c r="H35" s="32" t="s">
        <v>24</v>
      </c>
      <c r="I35" s="29" t="s">
        <v>48</v>
      </c>
      <c r="J35" s="40">
        <f>J37+J36</f>
        <v>62688.799999999814</v>
      </c>
      <c r="K35" s="40">
        <f t="shared" ref="K35:L35" si="8">K37+K36</f>
        <v>0</v>
      </c>
      <c r="L35" s="40">
        <f t="shared" si="8"/>
        <v>0</v>
      </c>
    </row>
    <row r="36" spans="1:12" ht="30" customHeight="1">
      <c r="A36" s="33" t="s">
        <v>24</v>
      </c>
      <c r="B36" s="33" t="s">
        <v>25</v>
      </c>
      <c r="C36" s="33" t="s">
        <v>47</v>
      </c>
      <c r="D36" s="33" t="s">
        <v>29</v>
      </c>
      <c r="E36" s="33" t="s">
        <v>25</v>
      </c>
      <c r="F36" s="33" t="s">
        <v>33</v>
      </c>
      <c r="G36" s="33" t="s">
        <v>27</v>
      </c>
      <c r="H36" s="34" t="s">
        <v>49</v>
      </c>
      <c r="I36" s="35" t="s">
        <v>50</v>
      </c>
      <c r="J36" s="36">
        <f>-5161806.5-J26-J48</f>
        <v>-5373795.5</v>
      </c>
      <c r="K36" s="36">
        <f>-3946943.1-K26-K48</f>
        <v>-4093091.1</v>
      </c>
      <c r="L36" s="36">
        <f>-3978241+L26+L48</f>
        <v>-3978241</v>
      </c>
    </row>
    <row r="37" spans="1:12" ht="30.75" customHeight="1">
      <c r="A37" s="33" t="s">
        <v>24</v>
      </c>
      <c r="B37" s="33" t="s">
        <v>25</v>
      </c>
      <c r="C37" s="33" t="s">
        <v>47</v>
      </c>
      <c r="D37" s="33" t="s">
        <v>29</v>
      </c>
      <c r="E37" s="33" t="s">
        <v>25</v>
      </c>
      <c r="F37" s="33" t="s">
        <v>33</v>
      </c>
      <c r="G37" s="33" t="s">
        <v>27</v>
      </c>
      <c r="H37" s="34" t="s">
        <v>51</v>
      </c>
      <c r="I37" s="35" t="s">
        <v>52</v>
      </c>
      <c r="J37" s="36">
        <f>5354120.3+J28+(-J44)+(-J34)</f>
        <v>5436484.2999999998</v>
      </c>
      <c r="K37" s="36">
        <f>(3896154.1+50789)+(-K28)+(-K44)</f>
        <v>4093091.1</v>
      </c>
      <c r="L37" s="36">
        <f>(3816994.1+161246.9)+L28+L44</f>
        <v>3978241</v>
      </c>
    </row>
    <row r="38" spans="1:12" ht="21.75" customHeight="1">
      <c r="A38" s="31" t="s">
        <v>24</v>
      </c>
      <c r="B38" s="31" t="s">
        <v>25</v>
      </c>
      <c r="C38" s="31" t="s">
        <v>53</v>
      </c>
      <c r="D38" s="31" t="s">
        <v>26</v>
      </c>
      <c r="E38" s="31" t="s">
        <v>26</v>
      </c>
      <c r="F38" s="31" t="s">
        <v>26</v>
      </c>
      <c r="G38" s="31" t="s">
        <v>27</v>
      </c>
      <c r="H38" s="32" t="s">
        <v>24</v>
      </c>
      <c r="I38" s="29" t="s">
        <v>54</v>
      </c>
      <c r="J38" s="14">
        <f>J39+J41+J45</f>
        <v>50000</v>
      </c>
      <c r="K38" s="14">
        <f t="shared" ref="K38:L38" si="9">K39+K41+K45</f>
        <v>0</v>
      </c>
      <c r="L38" s="14">
        <f t="shared" si="9"/>
        <v>0</v>
      </c>
    </row>
    <row r="39" spans="1:12" ht="31.5" hidden="1" customHeight="1">
      <c r="A39" s="41"/>
      <c r="B39" s="41"/>
      <c r="C39" s="41"/>
      <c r="D39" s="41"/>
      <c r="E39" s="41"/>
      <c r="F39" s="41"/>
      <c r="G39" s="41"/>
      <c r="H39" s="42" t="s">
        <v>24</v>
      </c>
      <c r="I39" s="43" t="s">
        <v>55</v>
      </c>
      <c r="J39" s="44">
        <f>J40</f>
        <v>0</v>
      </c>
      <c r="K39" s="44">
        <f t="shared" ref="K39:L39" si="10">K40</f>
        <v>0</v>
      </c>
      <c r="L39" s="44">
        <f t="shared" si="10"/>
        <v>0</v>
      </c>
    </row>
    <row r="40" spans="1:12" ht="31.5" hidden="1" customHeight="1">
      <c r="A40" s="41"/>
      <c r="B40" s="41"/>
      <c r="C40" s="41"/>
      <c r="D40" s="41"/>
      <c r="E40" s="41"/>
      <c r="F40" s="41"/>
      <c r="G40" s="41"/>
      <c r="H40" s="45" t="s">
        <v>56</v>
      </c>
      <c r="I40" s="46" t="s">
        <v>57</v>
      </c>
      <c r="J40" s="44"/>
      <c r="K40" s="44"/>
      <c r="L40" s="44"/>
    </row>
    <row r="41" spans="1:12" ht="14.25">
      <c r="A41" s="31" t="s">
        <v>24</v>
      </c>
      <c r="B41" s="31" t="s">
        <v>25</v>
      </c>
      <c r="C41" s="31" t="s">
        <v>53</v>
      </c>
      <c r="D41" s="31" t="s">
        <v>33</v>
      </c>
      <c r="E41" s="31" t="s">
        <v>26</v>
      </c>
      <c r="F41" s="31" t="s">
        <v>26</v>
      </c>
      <c r="G41" s="31" t="s">
        <v>27</v>
      </c>
      <c r="H41" s="32" t="s">
        <v>24</v>
      </c>
      <c r="I41" s="29" t="s">
        <v>58</v>
      </c>
      <c r="J41" s="14">
        <f>J43</f>
        <v>-32364</v>
      </c>
      <c r="K41" s="14">
        <f t="shared" ref="K41:L41" si="11">K43</f>
        <v>-26848</v>
      </c>
      <c r="L41" s="14">
        <f t="shared" si="11"/>
        <v>0</v>
      </c>
    </row>
    <row r="42" spans="1:12" ht="28.5">
      <c r="A42" s="31" t="s">
        <v>24</v>
      </c>
      <c r="B42" s="31" t="s">
        <v>25</v>
      </c>
      <c r="C42" s="31" t="s">
        <v>53</v>
      </c>
      <c r="D42" s="31" t="s">
        <v>33</v>
      </c>
      <c r="E42" s="31" t="s">
        <v>25</v>
      </c>
      <c r="F42" s="31" t="s">
        <v>26</v>
      </c>
      <c r="G42" s="31" t="s">
        <v>27</v>
      </c>
      <c r="H42" s="32" t="s">
        <v>24</v>
      </c>
      <c r="I42" s="29" t="s">
        <v>59</v>
      </c>
      <c r="J42" s="14">
        <f t="shared" ref="J42:L43" si="12">J43</f>
        <v>-32364</v>
      </c>
      <c r="K42" s="14">
        <f t="shared" si="12"/>
        <v>-26848</v>
      </c>
      <c r="L42" s="14">
        <f t="shared" si="12"/>
        <v>0</v>
      </c>
    </row>
    <row r="43" spans="1:12" ht="75">
      <c r="A43" s="33" t="s">
        <v>24</v>
      </c>
      <c r="B43" s="33" t="s">
        <v>25</v>
      </c>
      <c r="C43" s="33" t="s">
        <v>53</v>
      </c>
      <c r="D43" s="33" t="s">
        <v>33</v>
      </c>
      <c r="E43" s="33" t="s">
        <v>25</v>
      </c>
      <c r="F43" s="33" t="s">
        <v>26</v>
      </c>
      <c r="G43" s="33" t="s">
        <v>27</v>
      </c>
      <c r="H43" s="34" t="s">
        <v>36</v>
      </c>
      <c r="I43" s="35" t="s">
        <v>60</v>
      </c>
      <c r="J43" s="44">
        <f t="shared" si="12"/>
        <v>-32364</v>
      </c>
      <c r="K43" s="44">
        <f t="shared" si="12"/>
        <v>-26848</v>
      </c>
      <c r="L43" s="44">
        <f t="shared" si="12"/>
        <v>0</v>
      </c>
    </row>
    <row r="44" spans="1:12" ht="75">
      <c r="A44" s="33" t="s">
        <v>24</v>
      </c>
      <c r="B44" s="33" t="s">
        <v>25</v>
      </c>
      <c r="C44" s="33" t="s">
        <v>53</v>
      </c>
      <c r="D44" s="33" t="s">
        <v>33</v>
      </c>
      <c r="E44" s="33" t="s">
        <v>25</v>
      </c>
      <c r="F44" s="33" t="s">
        <v>33</v>
      </c>
      <c r="G44" s="33" t="s">
        <v>27</v>
      </c>
      <c r="H44" s="34" t="s">
        <v>38</v>
      </c>
      <c r="I44" s="35" t="s">
        <v>61</v>
      </c>
      <c r="J44" s="36">
        <v>-32364</v>
      </c>
      <c r="K44" s="39">
        <v>-26848</v>
      </c>
      <c r="L44" s="39">
        <v>0</v>
      </c>
    </row>
    <row r="45" spans="1:12" ht="28.5">
      <c r="A45" s="33" t="s">
        <v>24</v>
      </c>
      <c r="B45" s="33" t="s">
        <v>25</v>
      </c>
      <c r="C45" s="33" t="s">
        <v>53</v>
      </c>
      <c r="D45" s="33" t="s">
        <v>47</v>
      </c>
      <c r="E45" s="33" t="s">
        <v>26</v>
      </c>
      <c r="F45" s="33" t="s">
        <v>26</v>
      </c>
      <c r="G45" s="33" t="s">
        <v>27</v>
      </c>
      <c r="H45" s="34" t="s">
        <v>24</v>
      </c>
      <c r="I45" s="29" t="s">
        <v>62</v>
      </c>
      <c r="J45" s="14">
        <f>J46</f>
        <v>82364</v>
      </c>
      <c r="K45" s="14">
        <f t="shared" ref="K45:L45" si="13">K46</f>
        <v>26848</v>
      </c>
      <c r="L45" s="14">
        <f t="shared" si="13"/>
        <v>0</v>
      </c>
    </row>
    <row r="46" spans="1:12" ht="30">
      <c r="A46" s="33" t="s">
        <v>24</v>
      </c>
      <c r="B46" s="33" t="s">
        <v>25</v>
      </c>
      <c r="C46" s="33" t="s">
        <v>53</v>
      </c>
      <c r="D46" s="33" t="s">
        <v>47</v>
      </c>
      <c r="E46" s="33" t="s">
        <v>26</v>
      </c>
      <c r="F46" s="33" t="s">
        <v>26</v>
      </c>
      <c r="G46" s="33" t="s">
        <v>27</v>
      </c>
      <c r="H46" s="34" t="s">
        <v>63</v>
      </c>
      <c r="I46" s="35" t="s">
        <v>64</v>
      </c>
      <c r="J46" s="44">
        <f>J48</f>
        <v>82364</v>
      </c>
      <c r="K46" s="44">
        <f t="shared" ref="K46:L46" si="14">K48</f>
        <v>26848</v>
      </c>
      <c r="L46" s="44">
        <f t="shared" si="14"/>
        <v>0</v>
      </c>
    </row>
    <row r="47" spans="1:12" ht="30">
      <c r="A47" s="33" t="s">
        <v>24</v>
      </c>
      <c r="B47" s="33" t="s">
        <v>25</v>
      </c>
      <c r="C47" s="33" t="s">
        <v>53</v>
      </c>
      <c r="D47" s="33" t="s">
        <v>47</v>
      </c>
      <c r="E47" s="33" t="s">
        <v>25</v>
      </c>
      <c r="F47" s="33" t="s">
        <v>26</v>
      </c>
      <c r="G47" s="33" t="s">
        <v>27</v>
      </c>
      <c r="H47" s="34" t="s">
        <v>63</v>
      </c>
      <c r="I47" s="35" t="s">
        <v>65</v>
      </c>
      <c r="J47" s="44">
        <f>J48</f>
        <v>82364</v>
      </c>
      <c r="K47" s="44">
        <f t="shared" ref="K47:L47" si="15">K48</f>
        <v>26848</v>
      </c>
      <c r="L47" s="44">
        <f t="shared" si="15"/>
        <v>0</v>
      </c>
    </row>
    <row r="48" spans="1:12" ht="30">
      <c r="A48" s="47" t="s">
        <v>24</v>
      </c>
      <c r="B48" s="47" t="s">
        <v>25</v>
      </c>
      <c r="C48" s="47" t="s">
        <v>53</v>
      </c>
      <c r="D48" s="47" t="s">
        <v>47</v>
      </c>
      <c r="E48" s="47" t="s">
        <v>25</v>
      </c>
      <c r="F48" s="47" t="s">
        <v>33</v>
      </c>
      <c r="G48" s="47" t="s">
        <v>27</v>
      </c>
      <c r="H48" s="48" t="s">
        <v>66</v>
      </c>
      <c r="I48" s="35" t="s">
        <v>67</v>
      </c>
      <c r="J48" s="44">
        <f>32364+50000</f>
        <v>82364</v>
      </c>
      <c r="K48" s="39">
        <v>26848</v>
      </c>
      <c r="L48" s="39">
        <v>0</v>
      </c>
    </row>
    <row r="49" spans="1:12" ht="30">
      <c r="A49" s="33" t="s">
        <v>24</v>
      </c>
      <c r="B49" s="33" t="s">
        <v>25</v>
      </c>
      <c r="C49" s="33" t="s">
        <v>53</v>
      </c>
      <c r="D49" s="33" t="s">
        <v>47</v>
      </c>
      <c r="E49" s="33" t="s">
        <v>26</v>
      </c>
      <c r="F49" s="33" t="s">
        <v>26</v>
      </c>
      <c r="G49" s="33" t="s">
        <v>27</v>
      </c>
      <c r="H49" s="34" t="s">
        <v>68</v>
      </c>
      <c r="I49" s="35" t="s">
        <v>69</v>
      </c>
      <c r="J49" s="44">
        <f>J51</f>
        <v>0</v>
      </c>
      <c r="K49" s="44">
        <f t="shared" ref="K49:L49" si="16">K51</f>
        <v>0</v>
      </c>
      <c r="L49" s="44">
        <f t="shared" si="16"/>
        <v>0</v>
      </c>
    </row>
    <row r="50" spans="1:12" ht="30">
      <c r="A50" s="33" t="s">
        <v>24</v>
      </c>
      <c r="B50" s="33" t="s">
        <v>25</v>
      </c>
      <c r="C50" s="33" t="s">
        <v>53</v>
      </c>
      <c r="D50" s="33" t="s">
        <v>47</v>
      </c>
      <c r="E50" s="33" t="s">
        <v>25</v>
      </c>
      <c r="F50" s="33" t="s">
        <v>26</v>
      </c>
      <c r="G50" s="33" t="s">
        <v>27</v>
      </c>
      <c r="H50" s="34" t="s">
        <v>68</v>
      </c>
      <c r="I50" s="35" t="s">
        <v>70</v>
      </c>
      <c r="J50" s="44">
        <f>J51</f>
        <v>0</v>
      </c>
      <c r="K50" s="44">
        <f t="shared" ref="K50:L50" si="17">K51</f>
        <v>0</v>
      </c>
      <c r="L50" s="44">
        <f t="shared" si="17"/>
        <v>0</v>
      </c>
    </row>
    <row r="51" spans="1:12" ht="30">
      <c r="A51" s="33" t="s">
        <v>24</v>
      </c>
      <c r="B51" s="33" t="s">
        <v>25</v>
      </c>
      <c r="C51" s="33" t="s">
        <v>53</v>
      </c>
      <c r="D51" s="33" t="s">
        <v>47</v>
      </c>
      <c r="E51" s="33" t="s">
        <v>25</v>
      </c>
      <c r="F51" s="33" t="s">
        <v>33</v>
      </c>
      <c r="G51" s="33" t="s">
        <v>27</v>
      </c>
      <c r="H51" s="34" t="s">
        <v>71</v>
      </c>
      <c r="I51" s="35" t="s">
        <v>72</v>
      </c>
      <c r="J51" s="44"/>
      <c r="K51" s="39"/>
      <c r="L51" s="39"/>
    </row>
    <row r="52" spans="1:12">
      <c r="A52" s="49"/>
      <c r="B52" s="49"/>
      <c r="C52" s="49"/>
      <c r="D52" s="49"/>
      <c r="E52" s="49"/>
      <c r="F52" s="49"/>
      <c r="G52" s="49"/>
      <c r="H52" s="50"/>
      <c r="I52" s="51"/>
      <c r="J52" s="52"/>
    </row>
    <row r="53" spans="1:12">
      <c r="H53" s="53"/>
      <c r="I53" s="54"/>
    </row>
    <row r="54" spans="1:12">
      <c r="H54" s="55"/>
      <c r="I54" s="56"/>
    </row>
    <row r="55" spans="1:12" s="22" customFormat="1" ht="15.75" hidden="1" customHeight="1">
      <c r="A55" s="1"/>
      <c r="B55" s="1"/>
      <c r="C55" s="1"/>
      <c r="D55" s="1"/>
      <c r="E55" s="1"/>
      <c r="F55" s="1"/>
      <c r="G55" s="1"/>
      <c r="H55" s="50"/>
      <c r="I55" s="51"/>
      <c r="J55" s="52"/>
      <c r="K55" s="57"/>
      <c r="L55" s="57"/>
    </row>
    <row r="56" spans="1:12" ht="15" hidden="1" customHeight="1">
      <c r="H56" s="58"/>
      <c r="I56" s="54"/>
    </row>
    <row r="57" spans="1:12" ht="15" hidden="1" customHeight="1">
      <c r="H57" s="58"/>
      <c r="I57" s="54"/>
    </row>
    <row r="58" spans="1:12" ht="15" hidden="1" customHeight="1">
      <c r="H58" s="58"/>
      <c r="I58" s="54"/>
    </row>
    <row r="59" spans="1:12" ht="15" hidden="1" customHeight="1">
      <c r="H59" s="58"/>
      <c r="I59" s="54"/>
    </row>
    <row r="60" spans="1:12" ht="15.75" hidden="1" customHeight="1">
      <c r="H60" s="58"/>
      <c r="I60" s="51"/>
      <c r="J60" s="52"/>
    </row>
    <row r="61" spans="1:12" s="60" customFormat="1" ht="15.75">
      <c r="A61" s="1"/>
      <c r="B61" s="1"/>
      <c r="C61" s="1"/>
      <c r="D61" s="1"/>
      <c r="E61" s="1"/>
      <c r="F61" s="1"/>
      <c r="G61" s="1"/>
      <c r="H61" s="64"/>
      <c r="I61" s="65"/>
      <c r="J61" s="65"/>
      <c r="K61" s="59"/>
      <c r="L61" s="59"/>
    </row>
    <row r="62" spans="1:12" s="60" customFormat="1">
      <c r="A62" s="1"/>
      <c r="B62" s="1"/>
      <c r="C62" s="1"/>
      <c r="D62" s="1"/>
      <c r="E62" s="1"/>
      <c r="F62" s="1"/>
      <c r="G62" s="1"/>
      <c r="H62" s="61"/>
      <c r="J62" s="62"/>
      <c r="K62" s="59"/>
      <c r="L62" s="59"/>
    </row>
    <row r="63" spans="1:12" s="60" customFormat="1">
      <c r="A63" s="1"/>
      <c r="B63" s="1"/>
      <c r="C63" s="1"/>
      <c r="D63" s="1"/>
      <c r="E63" s="1"/>
      <c r="F63" s="1"/>
      <c r="G63" s="1"/>
      <c r="H63" s="61"/>
      <c r="J63" s="62"/>
      <c r="K63" s="59"/>
      <c r="L63" s="59"/>
    </row>
    <row r="64" spans="1:12" s="60" customFormat="1">
      <c r="A64" s="1"/>
      <c r="B64" s="1"/>
      <c r="C64" s="1"/>
      <c r="D64" s="1"/>
      <c r="E64" s="1"/>
      <c r="F64" s="1"/>
      <c r="G64" s="1"/>
      <c r="H64" s="61"/>
      <c r="J64" s="62"/>
      <c r="K64" s="59"/>
      <c r="L64" s="59"/>
    </row>
    <row r="65" spans="1:12" s="60" customFormat="1">
      <c r="A65" s="1"/>
      <c r="B65" s="1"/>
      <c r="C65" s="1"/>
      <c r="D65" s="1"/>
      <c r="E65" s="1"/>
      <c r="F65" s="1"/>
      <c r="G65" s="1"/>
      <c r="H65" s="61"/>
      <c r="J65" s="62"/>
      <c r="K65" s="59"/>
      <c r="L65" s="59"/>
    </row>
    <row r="66" spans="1:12" s="60" customFormat="1">
      <c r="A66" s="1"/>
      <c r="B66" s="1"/>
      <c r="C66" s="1"/>
      <c r="D66" s="1"/>
      <c r="E66" s="1"/>
      <c r="F66" s="1"/>
      <c r="G66" s="1"/>
      <c r="H66" s="61"/>
      <c r="J66" s="62"/>
      <c r="K66" s="59"/>
      <c r="L66" s="59"/>
    </row>
    <row r="67" spans="1:12" s="60" customFormat="1">
      <c r="A67" s="1"/>
      <c r="B67" s="1"/>
      <c r="C67" s="1"/>
      <c r="D67" s="1"/>
      <c r="E67" s="1"/>
      <c r="F67" s="1"/>
      <c r="G67" s="1"/>
      <c r="H67" s="61"/>
      <c r="J67" s="62"/>
      <c r="K67" s="59"/>
      <c r="L67" s="59"/>
    </row>
    <row r="68" spans="1:12" s="60" customFormat="1">
      <c r="A68" s="1"/>
      <c r="B68" s="1"/>
      <c r="C68" s="1"/>
      <c r="D68" s="1"/>
      <c r="E68" s="1"/>
      <c r="F68" s="1"/>
      <c r="G68" s="1"/>
      <c r="H68" s="61"/>
      <c r="J68" s="62"/>
      <c r="K68" s="59"/>
      <c r="L68" s="59"/>
    </row>
    <row r="69" spans="1:12" s="60" customFormat="1">
      <c r="A69" s="1"/>
      <c r="B69" s="1"/>
      <c r="C69" s="1"/>
      <c r="D69" s="1"/>
      <c r="E69" s="1"/>
      <c r="F69" s="1"/>
      <c r="G69" s="1"/>
      <c r="H69" s="61"/>
      <c r="J69" s="62"/>
      <c r="K69" s="59"/>
      <c r="L69" s="59"/>
    </row>
    <row r="70" spans="1:12" s="60" customFormat="1">
      <c r="A70" s="1"/>
      <c r="B70" s="1"/>
      <c r="C70" s="1"/>
      <c r="D70" s="1"/>
      <c r="E70" s="1"/>
      <c r="F70" s="1"/>
      <c r="G70" s="1"/>
      <c r="H70" s="61"/>
      <c r="J70" s="62"/>
      <c r="K70" s="59"/>
      <c r="L70" s="59"/>
    </row>
    <row r="71" spans="1:12" s="60" customFormat="1">
      <c r="A71" s="1"/>
      <c r="B71" s="1"/>
      <c r="C71" s="1"/>
      <c r="D71" s="1"/>
      <c r="E71" s="1"/>
      <c r="F71" s="1"/>
      <c r="G71" s="1"/>
      <c r="H71" s="61"/>
      <c r="J71" s="62"/>
      <c r="K71" s="59"/>
      <c r="L71" s="59"/>
    </row>
    <row r="72" spans="1:12" s="60" customFormat="1">
      <c r="A72" s="1"/>
      <c r="B72" s="1"/>
      <c r="C72" s="1"/>
      <c r="D72" s="1"/>
      <c r="E72" s="1"/>
      <c r="F72" s="1"/>
      <c r="G72" s="1"/>
      <c r="H72" s="61"/>
      <c r="J72" s="62"/>
      <c r="K72" s="59"/>
      <c r="L72" s="59"/>
    </row>
    <row r="73" spans="1:12" s="60" customFormat="1">
      <c r="A73" s="1"/>
      <c r="B73" s="1"/>
      <c r="C73" s="1"/>
      <c r="D73" s="1"/>
      <c r="E73" s="1"/>
      <c r="F73" s="1"/>
      <c r="G73" s="1"/>
      <c r="H73" s="61"/>
      <c r="J73" s="62"/>
      <c r="K73" s="59"/>
      <c r="L73" s="59"/>
    </row>
    <row r="74" spans="1:12" s="60" customFormat="1">
      <c r="A74" s="1"/>
      <c r="B74" s="1"/>
      <c r="C74" s="1"/>
      <c r="D74" s="1"/>
      <c r="E74" s="1"/>
      <c r="F74" s="1"/>
      <c r="G74" s="1"/>
      <c r="H74" s="61"/>
      <c r="J74" s="62"/>
      <c r="K74" s="59"/>
      <c r="L74" s="59"/>
    </row>
    <row r="75" spans="1:12" s="60" customFormat="1">
      <c r="A75" s="1"/>
      <c r="B75" s="1"/>
      <c r="C75" s="1"/>
      <c r="D75" s="1"/>
      <c r="E75" s="1"/>
      <c r="F75" s="1"/>
      <c r="G75" s="1"/>
      <c r="H75" s="61"/>
      <c r="J75" s="62"/>
      <c r="K75" s="59"/>
      <c r="L75" s="59"/>
    </row>
    <row r="76" spans="1:12" s="60" customFormat="1">
      <c r="A76" s="1"/>
      <c r="B76" s="1"/>
      <c r="C76" s="1"/>
      <c r="D76" s="1"/>
      <c r="E76" s="1"/>
      <c r="F76" s="1"/>
      <c r="G76" s="1"/>
      <c r="H76" s="61"/>
      <c r="I76" s="63"/>
      <c r="J76" s="62"/>
      <c r="K76" s="59"/>
      <c r="L76" s="59"/>
    </row>
    <row r="77" spans="1:12" s="60" customFormat="1">
      <c r="A77" s="1"/>
      <c r="B77" s="1"/>
      <c r="C77" s="1"/>
      <c r="D77" s="1"/>
      <c r="E77" s="1"/>
      <c r="F77" s="1"/>
      <c r="G77" s="1"/>
      <c r="H77" s="61"/>
      <c r="J77" s="62"/>
      <c r="K77" s="59"/>
      <c r="L77" s="59"/>
    </row>
    <row r="78" spans="1:12" s="60" customFormat="1">
      <c r="A78" s="1"/>
      <c r="B78" s="1"/>
      <c r="C78" s="1"/>
      <c r="D78" s="1"/>
      <c r="E78" s="1"/>
      <c r="F78" s="1"/>
      <c r="G78" s="1"/>
      <c r="H78" s="61"/>
      <c r="J78" s="62"/>
      <c r="K78" s="59"/>
      <c r="L78" s="59"/>
    </row>
    <row r="79" spans="1:12" s="60" customFormat="1">
      <c r="A79" s="1"/>
      <c r="B79" s="1"/>
      <c r="C79" s="1"/>
      <c r="D79" s="1"/>
      <c r="E79" s="1"/>
      <c r="F79" s="1"/>
      <c r="G79" s="1"/>
      <c r="H79" s="61"/>
      <c r="J79" s="62"/>
      <c r="K79" s="59"/>
      <c r="L79" s="59"/>
    </row>
    <row r="80" spans="1:12" s="60" customFormat="1">
      <c r="A80" s="1"/>
      <c r="B80" s="1"/>
      <c r="C80" s="1"/>
      <c r="D80" s="1"/>
      <c r="E80" s="1"/>
      <c r="F80" s="1"/>
      <c r="G80" s="1"/>
      <c r="H80" s="61"/>
      <c r="J80" s="62"/>
      <c r="K80" s="59"/>
      <c r="L80" s="59"/>
    </row>
    <row r="81" spans="1:12" s="60" customFormat="1">
      <c r="A81" s="1"/>
      <c r="B81" s="1"/>
      <c r="C81" s="1"/>
      <c r="D81" s="1"/>
      <c r="E81" s="1"/>
      <c r="F81" s="1"/>
      <c r="G81" s="1"/>
      <c r="H81" s="61"/>
      <c r="J81" s="62"/>
      <c r="K81" s="59"/>
      <c r="L81" s="59"/>
    </row>
    <row r="82" spans="1:12" s="60" customFormat="1">
      <c r="A82" s="1"/>
      <c r="B82" s="1"/>
      <c r="C82" s="1"/>
      <c r="D82" s="1"/>
      <c r="E82" s="1"/>
      <c r="F82" s="1"/>
      <c r="G82" s="1"/>
      <c r="H82" s="61"/>
      <c r="J82" s="62"/>
      <c r="K82" s="59"/>
      <c r="L82" s="59"/>
    </row>
    <row r="83" spans="1:12" s="60" customFormat="1">
      <c r="A83" s="1"/>
      <c r="B83" s="1"/>
      <c r="C83" s="1"/>
      <c r="D83" s="1"/>
      <c r="E83" s="1"/>
      <c r="F83" s="1"/>
      <c r="G83" s="1"/>
      <c r="H83" s="61"/>
      <c r="J83" s="62"/>
      <c r="K83" s="59"/>
      <c r="L83" s="59"/>
    </row>
    <row r="84" spans="1:12" s="60" customFormat="1">
      <c r="A84" s="1"/>
      <c r="B84" s="1"/>
      <c r="C84" s="1"/>
      <c r="D84" s="1"/>
      <c r="E84" s="1"/>
      <c r="F84" s="1"/>
      <c r="G84" s="1"/>
      <c r="H84" s="61"/>
      <c r="J84" s="62"/>
      <c r="K84" s="59"/>
      <c r="L84" s="59"/>
    </row>
    <row r="85" spans="1:12" s="60" customFormat="1">
      <c r="A85" s="1"/>
      <c r="B85" s="1"/>
      <c r="C85" s="1"/>
      <c r="D85" s="1"/>
      <c r="E85" s="1"/>
      <c r="F85" s="1"/>
      <c r="G85" s="1"/>
      <c r="H85" s="61"/>
      <c r="J85" s="62"/>
      <c r="K85" s="59"/>
      <c r="L85" s="59"/>
    </row>
    <row r="86" spans="1:12" s="60" customFormat="1">
      <c r="A86" s="1"/>
      <c r="B86" s="1"/>
      <c r="C86" s="1"/>
      <c r="D86" s="1"/>
      <c r="E86" s="1"/>
      <c r="F86" s="1"/>
      <c r="G86" s="1"/>
      <c r="H86" s="61"/>
      <c r="J86" s="62"/>
      <c r="K86" s="59"/>
      <c r="L86" s="59"/>
    </row>
    <row r="87" spans="1:12" s="60" customFormat="1">
      <c r="A87" s="1"/>
      <c r="B87" s="1"/>
      <c r="C87" s="1"/>
      <c r="D87" s="1"/>
      <c r="E87" s="1"/>
      <c r="F87" s="1"/>
      <c r="G87" s="1"/>
      <c r="H87" s="61"/>
      <c r="J87" s="62"/>
      <c r="K87" s="59"/>
      <c r="L87" s="59"/>
    </row>
    <row r="88" spans="1:12" s="60" customFormat="1">
      <c r="A88" s="1"/>
      <c r="B88" s="1"/>
      <c r="C88" s="1"/>
      <c r="D88" s="1"/>
      <c r="E88" s="1"/>
      <c r="F88" s="1"/>
      <c r="G88" s="1"/>
      <c r="H88" s="61"/>
      <c r="J88" s="62"/>
      <c r="K88" s="59"/>
      <c r="L88" s="59"/>
    </row>
    <row r="89" spans="1:12" s="60" customFormat="1">
      <c r="A89" s="1"/>
      <c r="B89" s="1"/>
      <c r="C89" s="1"/>
      <c r="D89" s="1"/>
      <c r="E89" s="1"/>
      <c r="F89" s="1"/>
      <c r="G89" s="1"/>
      <c r="H89" s="61"/>
      <c r="J89" s="62"/>
      <c r="K89" s="59"/>
      <c r="L89" s="59"/>
    </row>
    <row r="90" spans="1:12" s="60" customFormat="1">
      <c r="A90" s="1"/>
      <c r="B90" s="1"/>
      <c r="C90" s="1"/>
      <c r="D90" s="1"/>
      <c r="E90" s="1"/>
      <c r="F90" s="1"/>
      <c r="G90" s="1"/>
      <c r="H90" s="61"/>
      <c r="J90" s="62"/>
      <c r="K90" s="59"/>
      <c r="L90" s="59"/>
    </row>
    <row r="91" spans="1:12" s="60" customFormat="1">
      <c r="A91" s="1"/>
      <c r="B91" s="1"/>
      <c r="C91" s="1"/>
      <c r="D91" s="1"/>
      <c r="E91" s="1"/>
      <c r="F91" s="1"/>
      <c r="G91" s="1"/>
      <c r="H91" s="61"/>
      <c r="J91" s="62"/>
      <c r="K91" s="59"/>
      <c r="L91" s="59"/>
    </row>
    <row r="92" spans="1:12" s="60" customFormat="1">
      <c r="A92" s="1"/>
      <c r="B92" s="1"/>
      <c r="C92" s="1"/>
      <c r="D92" s="1"/>
      <c r="E92" s="1"/>
      <c r="F92" s="1"/>
      <c r="G92" s="1"/>
      <c r="H92" s="61"/>
      <c r="J92" s="62"/>
      <c r="K92" s="59"/>
      <c r="L92" s="59"/>
    </row>
    <row r="93" spans="1:12" s="60" customFormat="1">
      <c r="A93" s="1"/>
      <c r="B93" s="1"/>
      <c r="C93" s="1"/>
      <c r="D93" s="1"/>
      <c r="E93" s="1"/>
      <c r="F93" s="1"/>
      <c r="G93" s="1"/>
      <c r="H93" s="61"/>
      <c r="J93" s="62"/>
      <c r="K93" s="59"/>
      <c r="L93" s="59"/>
    </row>
    <row r="94" spans="1:12" s="60" customFormat="1">
      <c r="A94" s="1"/>
      <c r="B94" s="1"/>
      <c r="C94" s="1"/>
      <c r="D94" s="1"/>
      <c r="E94" s="1"/>
      <c r="F94" s="1"/>
      <c r="G94" s="1"/>
      <c r="H94" s="61"/>
      <c r="J94" s="62"/>
      <c r="K94" s="59"/>
      <c r="L94" s="59"/>
    </row>
    <row r="95" spans="1:12" s="60" customFormat="1">
      <c r="A95" s="1"/>
      <c r="B95" s="1"/>
      <c r="C95" s="1"/>
      <c r="D95" s="1"/>
      <c r="E95" s="1"/>
      <c r="F95" s="1"/>
      <c r="G95" s="1"/>
      <c r="H95" s="61"/>
      <c r="J95" s="62"/>
      <c r="K95" s="59"/>
      <c r="L95" s="59"/>
    </row>
    <row r="96" spans="1:12" s="60" customFormat="1">
      <c r="A96" s="1"/>
      <c r="B96" s="1"/>
      <c r="C96" s="1"/>
      <c r="D96" s="1"/>
      <c r="E96" s="1"/>
      <c r="F96" s="1"/>
      <c r="G96" s="1"/>
      <c r="H96" s="61"/>
      <c r="J96" s="62"/>
      <c r="K96" s="59"/>
      <c r="L96" s="59"/>
    </row>
    <row r="97" spans="1:12" s="60" customFormat="1">
      <c r="A97" s="1"/>
      <c r="B97" s="1"/>
      <c r="C97" s="1"/>
      <c r="D97" s="1"/>
      <c r="E97" s="1"/>
      <c r="F97" s="1"/>
      <c r="G97" s="1"/>
      <c r="H97" s="61"/>
      <c r="J97" s="62"/>
      <c r="K97" s="59"/>
      <c r="L97" s="59"/>
    </row>
    <row r="98" spans="1:12" s="60" customFormat="1">
      <c r="A98" s="1"/>
      <c r="B98" s="1"/>
      <c r="C98" s="1"/>
      <c r="D98" s="1"/>
      <c r="E98" s="1"/>
      <c r="F98" s="1"/>
      <c r="G98" s="1"/>
      <c r="H98" s="61"/>
      <c r="J98" s="62"/>
      <c r="K98" s="59"/>
      <c r="L98" s="59"/>
    </row>
  </sheetData>
  <mergeCells count="22">
    <mergeCell ref="I10:L10"/>
    <mergeCell ref="I7:L7"/>
    <mergeCell ref="K3:L3"/>
    <mergeCell ref="K4:L4"/>
    <mergeCell ref="I5:J5"/>
    <mergeCell ref="K5:L5"/>
    <mergeCell ref="H61:J61"/>
    <mergeCell ref="I1:J1"/>
    <mergeCell ref="K1:L1"/>
    <mergeCell ref="I2:J2"/>
    <mergeCell ref="K2:L2"/>
    <mergeCell ref="I3:J3"/>
    <mergeCell ref="A16:L16"/>
    <mergeCell ref="I9:L9"/>
    <mergeCell ref="I8:L8"/>
    <mergeCell ref="B19:H19"/>
    <mergeCell ref="I19:I20"/>
    <mergeCell ref="J19:L19"/>
    <mergeCell ref="A18:G18"/>
    <mergeCell ref="I13:L13"/>
    <mergeCell ref="I12:L12"/>
    <mergeCell ref="I11:L11"/>
  </mergeCells>
  <pageMargins left="0.11811023622047245" right="0.11811023622047245" top="0.15748031496062992" bottom="0.35433070866141736" header="0.31496062992125984" footer="0.11811023622047245"/>
  <pageSetup paperSize="9" scale="55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2020-2022</vt:lpstr>
      <vt:lpstr>'источники 2020-2022'!Заголовки_для_печати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2020-04-28T08:28:03Z</cp:lastPrinted>
  <dcterms:created xsi:type="dcterms:W3CDTF">2020-02-11T07:16:39Z</dcterms:created>
  <dcterms:modified xsi:type="dcterms:W3CDTF">2020-04-28T08:28:07Z</dcterms:modified>
  <dc:description>exif_MSED_9e80b5175e52454607b47b6f88b7aec2c55e44ff9ab8732da2285dcaefa951a9</dc:description>
</cp:coreProperties>
</file>