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/>
  </bookViews>
  <sheets>
    <sheet name="Приложение" sheetId="3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/>
  <c r="H23"/>
  <c r="H26" s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4"/>
  <c r="G25"/>
  <c r="G4"/>
  <c r="I4"/>
  <c r="F5" l="1"/>
  <c r="F6"/>
  <c r="F7"/>
  <c r="F8"/>
  <c r="F9"/>
  <c r="F10"/>
  <c r="F11"/>
  <c r="F12"/>
  <c r="F13"/>
  <c r="F14"/>
  <c r="F15"/>
  <c r="F16"/>
  <c r="F17"/>
  <c r="F18"/>
  <c r="F19"/>
  <c r="F20"/>
  <c r="F21"/>
  <c r="F22"/>
  <c r="F24"/>
  <c r="F25"/>
  <c r="F4"/>
  <c r="I6" l="1"/>
  <c r="I7"/>
  <c r="I8"/>
  <c r="I10"/>
  <c r="I11"/>
  <c r="I12"/>
  <c r="I13"/>
  <c r="I14"/>
  <c r="I15"/>
  <c r="I16"/>
  <c r="I17"/>
  <c r="I18"/>
  <c r="I19"/>
  <c r="I20"/>
  <c r="I21"/>
  <c r="I24"/>
  <c r="I25"/>
  <c r="I5"/>
  <c r="C23" l="1"/>
  <c r="D23"/>
  <c r="D26" s="1"/>
  <c r="E23"/>
  <c r="I23" l="1"/>
  <c r="G23"/>
  <c r="F23"/>
  <c r="E26"/>
  <c r="F26" l="1"/>
  <c r="G26"/>
  <c r="I26"/>
</calcChain>
</file>

<file path=xl/sharedStrings.xml><?xml version="1.0" encoding="utf-8"?>
<sst xmlns="http://schemas.openxmlformats.org/spreadsheetml/2006/main" count="54" uniqueCount="54">
  <si>
    <t>Код целевой статьи расходов</t>
  </si>
  <si>
    <t>Наименование</t>
  </si>
  <si>
    <t>01 0 00 00000</t>
  </si>
  <si>
    <t>ИТОГО ПО ПРОГРАММАМ</t>
  </si>
  <si>
    <t>РАСХОДЫ ВСЕГО</t>
  </si>
  <si>
    <t>99 0 00 00000</t>
  </si>
  <si>
    <t>02 0 00 00000</t>
  </si>
  <si>
    <t>03 0 00 00000</t>
  </si>
  <si>
    <t>04 0 00 00000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</si>
  <si>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</si>
  <si>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</si>
  <si>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</si>
  <si>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</si>
  <si>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</si>
  <si>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</si>
  <si>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</si>
  <si>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</si>
  <si>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14 0 00 00000</t>
  </si>
  <si>
    <t>15 0 00 00000</t>
  </si>
  <si>
    <t>16 0 00 00000</t>
  </si>
  <si>
    <t>17 0 00 00000</t>
  </si>
  <si>
    <t>18 0 00 00000</t>
  </si>
  <si>
    <t>19 0 00 00000</t>
  </si>
  <si>
    <t>Муниципальная программа "Жилище"</t>
  </si>
  <si>
    <t>05 0 00 00000</t>
  </si>
  <si>
    <t>95 - Руководство и управление в сфере установленных функций органов местного самоуправления</t>
  </si>
  <si>
    <t>99 - Непрограммные расходы</t>
  </si>
  <si>
    <t>Муниципальная программа "Здравоохранение"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</si>
  <si>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</si>
  <si>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</si>
  <si>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</si>
  <si>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95 0 00 00000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</si>
  <si>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</si>
  <si>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</si>
  <si>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</si>
  <si>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</si>
  <si>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</si>
  <si>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</si>
  <si>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</si>
  <si>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</si>
  <si>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</si>
  <si>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</si>
  <si>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"Переселение граждан из аварийного жилищного фонда"</t>
  </si>
  <si>
    <r>
      <t xml:space="preserve">Темп роста к соответствующему периоду </t>
    </r>
    <r>
      <rPr>
        <i/>
        <sz val="9"/>
        <color theme="0" tint="-0.499984740745262"/>
        <rFont val="Times New Roman"/>
        <family val="1"/>
        <charset val="204"/>
      </rPr>
      <t>2023</t>
    </r>
    <r>
      <rPr>
        <sz val="9"/>
        <color rgb="FF000000"/>
        <rFont val="Times New Roman"/>
        <family val="1"/>
        <charset val="204"/>
      </rPr>
      <t xml:space="preserve"> года, %</t>
    </r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</si>
  <si>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 xml:space="preserve">2024 год </t>
    </r>
    <r>
      <rPr>
        <sz val="9"/>
        <color theme="1"/>
        <rFont val="Times New Roman"/>
        <family val="1"/>
        <charset val="204"/>
      </rPr>
      <t>в соответствии с отчетом об исполнении бюджета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</si>
  <si>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 xml:space="preserve">2024 год </t>
    </r>
    <r>
      <rPr>
        <sz val="9"/>
        <color theme="1"/>
        <rFont val="Times New Roman"/>
        <family val="1"/>
        <charset val="204"/>
      </rPr>
      <t>в соответствии с решением о  бюджете</t>
    </r>
    <r>
      <rPr>
        <i/>
        <sz val="9"/>
        <color theme="0" tint="-0.499984740745262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, тыс. руб.</t>
    </r>
  </si>
  <si>
    <t>Муниципальная программа "Культура и туризм"</t>
  </si>
  <si>
    <t>Муниципальная программа "Развитие инженерной инфраструктуры, энергоэффективности и отрасли обращения с отходами"</t>
  </si>
  <si>
    <t>Отклонение исполнения бюджета от плановых значений</t>
  </si>
  <si>
    <t>Отклонение исполнения бюджета от утвержденного решения</t>
  </si>
  <si>
    <t>Муниципальная программа "Строительство и капитальный ремонт объектов социальной инфраструктуры"</t>
  </si>
  <si>
    <r>
      <t xml:space="preserve">Сведения об исполнении бюджета Рузского городского округа Московской области по расходам в разрезе муниципальных программ в сравнении с запланированными значениями на 2024 год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01.10.2024</t>
    </r>
    <r>
      <rPr>
        <b/>
        <sz val="11"/>
        <rFont val="Times New Roman"/>
        <family val="1"/>
        <charset val="204"/>
      </rPr>
      <t>)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</si>
  <si>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01.10.2024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</si>
  <si>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01.10.2023</t>
    </r>
    <r>
      <rPr>
        <sz val="9"/>
        <color theme="1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</si>
</sst>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>
  <numFmts count="3">
    <numFmt numFmtId="164" formatCode="[&gt;=50]#,##0.0,;[Red][&lt;=-50]\-#,##0.0,;#,##0.0,"/>
    <numFmt numFmtId="165" formatCode="_-* #,##0.0\ _₽_-;\-* #,##0.0\ _₽_-;_-* &quot;-&quot;?\ _₽_-;_-@_-"/>
    <numFmt numFmtId="166" formatCode="[&gt;=50]#,##0.0,;[Black][&lt;=-50]\-#,##0.0,;#,##0.0,"/>
  </numFmts>
  <fonts count="1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 tint="0.14999847407452621"/>
      <name val="Arial"/>
      <family val="2"/>
      <charset val="204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1" fillId="0" borderId="0" xfId="0" applyFont="1" applyAlignment="1">
      <alignment horizontal="center" wrapText="1"/>
    </xf>
    <xf numFmtId="164" fontId="10" fillId="0" borderId="1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B1" zoomScale="140" zoomScaleNormal="140" workbookViewId="0">
      <selection activeCell="C11" sqref="C11:C20"/>
    </sheetView>
  </sheetViews>
  <sheetFormatPr defaultRowHeight="15"/>
  <cols>
    <col min="1" max="1" width="11.28515625" customWidth="1"/>
    <col min="2" max="2" width="62.28515625" customWidth="1"/>
    <col min="3" max="3" width="19.85546875" style="10" customWidth="1"/>
    <col min="4" max="4" width="20.7109375" style="10" customWidth="1"/>
    <col min="5" max="5" width="17.42578125" style="10" customWidth="1"/>
    <col min="6" max="7" width="15.42578125" style="10" customWidth="1"/>
    <col min="8" max="8" width="13.7109375" style="10" customWidth="1"/>
    <col min="9" max="9" width="11.140625" customWidth="1"/>
  </cols>
  <sheetData>
    <row r="1" spans="1:9" ht="47.25" customHeight="1">
      <c r="A1" s="11" t="s">
        <v>51</v>
      </c>
      <c r="B1" s="11"/>
      <c r="C1" s="11"/>
      <c r="D1" s="11"/>
      <c r="E1" s="11"/>
      <c r="F1" s="11"/>
      <c r="G1" s="11"/>
      <c r="H1" s="11"/>
      <c r="I1" s="11"/>
    </row>
    <row r="3" spans="1:9" ht="60">
      <c r="A3" s="1" t="s">
        <v>0</v>
      </c>
      <c r="B3" s="1" t="s">
        <v>1</v>
      </c>
      <c r="C3" s="7" t="s">
        <v>45</v>
      </c>
      <c r="D3" s="7" t="s">
        <v>44</v>
      </c>
      <c r="E3" s="7" t="s">
        <v>52</v>
      </c>
      <c r="F3" s="7" t="s">
        <v>49</v>
      </c>
      <c r="G3" s="7" t="s">
        <v>48</v>
      </c>
      <c r="H3" s="8" t="s">
        <v>53</v>
      </c>
      <c r="I3" s="1" t="s">
        <v>43</v>
      </c>
    </row>
    <row r="4" spans="1:9">
      <c r="A4" s="2" t="s">
        <v>2</v>
      </c>
      <c r="B4" s="3" t="s">
        <v>27</v>
      </c>
      <c r="C4" s="6">
        <v>700000</v>
      </c>
      <c r="D4" s="6">
        <v>700000</v>
      </c>
      <c r="E4" s="6">
        <v>342580.64</v>
      </c>
      <c r="F4" s="9">
        <f>E4-C4</f>
        <v>-357419.36</v>
      </c>
      <c r="G4" s="9">
        <f>E4-D4</f>
        <v>-357419.36</v>
      </c>
      <c r="H4" s="6">
        <v>458225.81</v>
      </c>
      <c r="I4" s="4">
        <f t="shared" ref="I4:I21" si="0">((E4/H4)*100)</f>
        <v>74.762405897651206</v>
      </c>
    </row>
    <row r="5" spans="1:9">
      <c r="A5" s="2" t="s">
        <v>6</v>
      </c>
      <c r="B5" s="3" t="s">
        <v>46</v>
      </c>
      <c r="C5" s="6">
        <v>408558000.75</v>
      </c>
      <c r="D5" s="6">
        <v>408558000.75</v>
      </c>
      <c r="E5" s="6">
        <v>269199051.99000001</v>
      </c>
      <c r="F5" s="9">
        <f t="shared" ref="F5:F25" si="1">E5-C5</f>
        <v>-139358948.75999999</v>
      </c>
      <c r="G5" s="9">
        <f t="shared" ref="G5:G26" si="2">E5-D5</f>
        <v>-139358948.75999999</v>
      </c>
      <c r="H5" s="6">
        <v>269118678.67000002</v>
      </c>
      <c r="I5" s="4">
        <f t="shared" si="0"/>
        <v>100.02986538147303</v>
      </c>
    </row>
    <row r="6" spans="1:9">
      <c r="A6" s="2" t="s">
        <v>7</v>
      </c>
      <c r="B6" s="3" t="s">
        <v>28</v>
      </c>
      <c r="C6" s="6">
        <v>1985837419.3199999</v>
      </c>
      <c r="D6" s="6">
        <v>1985837419.3199999</v>
      </c>
      <c r="E6" s="6">
        <v>1353399504.54</v>
      </c>
      <c r="F6" s="9">
        <f t="shared" si="1"/>
        <v>-632437914.77999997</v>
      </c>
      <c r="G6" s="9">
        <f t="shared" si="2"/>
        <v>-632437914.77999997</v>
      </c>
      <c r="H6" s="6">
        <v>1300642752.8900001</v>
      </c>
      <c r="I6" s="4">
        <f t="shared" si="0"/>
        <v>104.05620617442995</v>
      </c>
    </row>
    <row r="7" spans="1:9">
      <c r="A7" s="2" t="s">
        <v>8</v>
      </c>
      <c r="B7" s="3" t="s">
        <v>29</v>
      </c>
      <c r="C7" s="6">
        <v>34717442.409999996</v>
      </c>
      <c r="D7" s="6">
        <v>34717442.409999996</v>
      </c>
      <c r="E7" s="6">
        <v>28322376.25</v>
      </c>
      <c r="F7" s="9">
        <f t="shared" si="1"/>
        <v>-6395066.1599999964</v>
      </c>
      <c r="G7" s="9">
        <f t="shared" si="2"/>
        <v>-6395066.1599999964</v>
      </c>
      <c r="H7" s="6">
        <v>24561311.899999999</v>
      </c>
      <c r="I7" s="4">
        <f t="shared" si="0"/>
        <v>115.31296196763823</v>
      </c>
    </row>
    <row r="8" spans="1:9">
      <c r="A8" s="2" t="s">
        <v>24</v>
      </c>
      <c r="B8" s="3" t="s">
        <v>30</v>
      </c>
      <c r="C8" s="6">
        <v>241990314.34</v>
      </c>
      <c r="D8" s="6">
        <v>241990314.34</v>
      </c>
      <c r="E8" s="6">
        <v>173159175.59999999</v>
      </c>
      <c r="F8" s="9">
        <f t="shared" si="1"/>
        <v>-68831138.74000001</v>
      </c>
      <c r="G8" s="9">
        <f t="shared" si="2"/>
        <v>-68831138.74000001</v>
      </c>
      <c r="H8" s="6">
        <v>84466320.109999999</v>
      </c>
      <c r="I8" s="4">
        <f t="shared" si="0"/>
        <v>205.00381142980518</v>
      </c>
    </row>
    <row r="9" spans="1:9">
      <c r="A9" s="2" t="s">
        <v>9</v>
      </c>
      <c r="B9" s="3" t="s">
        <v>32</v>
      </c>
      <c r="C9" s="6">
        <v>22107830</v>
      </c>
      <c r="D9" s="6">
        <v>22107830</v>
      </c>
      <c r="E9" s="6">
        <v>3086085.55</v>
      </c>
      <c r="F9" s="9">
        <f t="shared" si="1"/>
        <v>-19021744.449999999</v>
      </c>
      <c r="G9" s="9">
        <f t="shared" si="2"/>
        <v>-19021744.449999999</v>
      </c>
      <c r="H9" s="6">
        <v>17330040.920000002</v>
      </c>
      <c r="I9" s="4">
        <v>0</v>
      </c>
    </row>
    <row r="10" spans="1:9">
      <c r="A10" s="2" t="s">
        <v>10</v>
      </c>
      <c r="B10" s="3" t="s">
        <v>33</v>
      </c>
      <c r="C10" s="6">
        <v>41155969</v>
      </c>
      <c r="D10" s="6">
        <v>41155969</v>
      </c>
      <c r="E10" s="6">
        <v>12879515.43</v>
      </c>
      <c r="F10" s="9">
        <f t="shared" si="1"/>
        <v>-28276453.57</v>
      </c>
      <c r="G10" s="9">
        <f t="shared" si="2"/>
        <v>-28276453.57</v>
      </c>
      <c r="H10" s="6">
        <v>11412034.41</v>
      </c>
      <c r="I10" s="4">
        <f t="shared" si="0"/>
        <v>112.8590658534476</v>
      </c>
    </row>
    <row r="11" spans="1:9" ht="22.5">
      <c r="A11" s="2" t="s">
        <v>11</v>
      </c>
      <c r="B11" s="3" t="s">
        <v>34</v>
      </c>
      <c r="C11" s="12">
        <v>94524602.25</v>
      </c>
      <c r="D11" s="6">
        <v>94524602.25</v>
      </c>
      <c r="E11" s="6">
        <v>58437584.939999998</v>
      </c>
      <c r="F11" s="9">
        <f t="shared" si="1"/>
        <v>-36087017.310000002</v>
      </c>
      <c r="G11" s="9">
        <f t="shared" si="2"/>
        <v>-36087017.310000002</v>
      </c>
      <c r="H11" s="6">
        <v>41573269.009999998</v>
      </c>
      <c r="I11" s="4">
        <f t="shared" si="0"/>
        <v>140.56528709816752</v>
      </c>
    </row>
    <row r="12" spans="1:9">
      <c r="A12" s="2" t="s">
        <v>12</v>
      </c>
      <c r="B12" s="3" t="s">
        <v>23</v>
      </c>
      <c r="C12" s="12">
        <v>56370300</v>
      </c>
      <c r="D12" s="6">
        <v>56370300</v>
      </c>
      <c r="E12" s="6">
        <v>28930254</v>
      </c>
      <c r="F12" s="9">
        <f t="shared" si="1"/>
        <v>-27440046</v>
      </c>
      <c r="G12" s="9">
        <f t="shared" si="2"/>
        <v>-27440046</v>
      </c>
      <c r="H12" s="6">
        <v>55686133.659999996</v>
      </c>
      <c r="I12" s="4">
        <f t="shared" si="0"/>
        <v>51.952348095556403</v>
      </c>
    </row>
    <row r="13" spans="1:9" ht="22.5">
      <c r="A13" s="2" t="s">
        <v>13</v>
      </c>
      <c r="B13" s="3" t="s">
        <v>47</v>
      </c>
      <c r="C13" s="12">
        <v>435807710.45999998</v>
      </c>
      <c r="D13" s="6">
        <v>437609608.45999998</v>
      </c>
      <c r="E13" s="6">
        <v>204575154.84999999</v>
      </c>
      <c r="F13" s="9">
        <f t="shared" si="1"/>
        <v>-231232555.60999998</v>
      </c>
      <c r="G13" s="9">
        <f t="shared" si="2"/>
        <v>-233034453.60999998</v>
      </c>
      <c r="H13" s="6">
        <v>173346439.37</v>
      </c>
      <c r="I13" s="4">
        <f t="shared" si="0"/>
        <v>118.01520446194094</v>
      </c>
    </row>
    <row r="14" spans="1:9">
      <c r="A14" s="2" t="s">
        <v>14</v>
      </c>
      <c r="B14" s="3" t="s">
        <v>35</v>
      </c>
      <c r="C14" s="12">
        <v>18120129.359999999</v>
      </c>
      <c r="D14" s="6">
        <v>18120129.359999999</v>
      </c>
      <c r="E14" s="6">
        <v>11107763.51</v>
      </c>
      <c r="F14" s="9">
        <f t="shared" si="1"/>
        <v>-7012365.8499999996</v>
      </c>
      <c r="G14" s="9">
        <f t="shared" si="2"/>
        <v>-7012365.8499999996</v>
      </c>
      <c r="H14" s="6">
        <v>10260301.210000001</v>
      </c>
      <c r="I14" s="4">
        <f t="shared" si="0"/>
        <v>108.25962398817333</v>
      </c>
    </row>
    <row r="15" spans="1:9" ht="22.5">
      <c r="A15" s="2" t="s">
        <v>15</v>
      </c>
      <c r="B15" s="3" t="s">
        <v>36</v>
      </c>
      <c r="C15" s="12">
        <v>653057718.99000001</v>
      </c>
      <c r="D15" s="6">
        <v>652699318.99000001</v>
      </c>
      <c r="E15" s="6">
        <v>386562899.41000003</v>
      </c>
      <c r="F15" s="9">
        <f t="shared" si="1"/>
        <v>-266494819.57999998</v>
      </c>
      <c r="G15" s="9">
        <f t="shared" si="2"/>
        <v>-266136419.57999998</v>
      </c>
      <c r="H15" s="6">
        <v>291761537.93000001</v>
      </c>
      <c r="I15" s="4">
        <f t="shared" si="0"/>
        <v>132.49275492328428</v>
      </c>
    </row>
    <row r="16" spans="1:9" ht="33.75">
      <c r="A16" s="2" t="s">
        <v>16</v>
      </c>
      <c r="B16" s="3" t="s">
        <v>37</v>
      </c>
      <c r="C16" s="12">
        <v>114209859.54000001</v>
      </c>
      <c r="D16" s="6">
        <v>114042997.02</v>
      </c>
      <c r="E16" s="6">
        <v>24438313.329999998</v>
      </c>
      <c r="F16" s="9">
        <f t="shared" si="1"/>
        <v>-89771546.210000008</v>
      </c>
      <c r="G16" s="9">
        <f t="shared" si="2"/>
        <v>-89604683.689999998</v>
      </c>
      <c r="H16" s="6">
        <v>25922152.149999999</v>
      </c>
      <c r="I16" s="4">
        <f t="shared" si="0"/>
        <v>94.2757884784655</v>
      </c>
    </row>
    <row r="17" spans="1:9" ht="22.5">
      <c r="A17" s="2" t="s">
        <v>17</v>
      </c>
      <c r="B17" s="3" t="s">
        <v>38</v>
      </c>
      <c r="C17" s="12">
        <v>959580153.16999996</v>
      </c>
      <c r="D17" s="6">
        <v>959580153.16999996</v>
      </c>
      <c r="E17" s="6">
        <v>452902617.37</v>
      </c>
      <c r="F17" s="9">
        <f t="shared" si="1"/>
        <v>-506677535.79999995</v>
      </c>
      <c r="G17" s="9">
        <f t="shared" si="2"/>
        <v>-506677535.79999995</v>
      </c>
      <c r="H17" s="6">
        <v>255241942.37</v>
      </c>
      <c r="I17" s="4">
        <f t="shared" si="0"/>
        <v>177.44051513033469</v>
      </c>
    </row>
    <row r="18" spans="1:9">
      <c r="A18" s="2" t="s">
        <v>18</v>
      </c>
      <c r="B18" s="3" t="s">
        <v>39</v>
      </c>
      <c r="C18" s="12">
        <v>105072610.33</v>
      </c>
      <c r="D18" s="6">
        <v>105072610.33</v>
      </c>
      <c r="E18" s="6">
        <v>62529727.409999996</v>
      </c>
      <c r="F18" s="9">
        <f t="shared" si="1"/>
        <v>-42542882.920000002</v>
      </c>
      <c r="G18" s="9">
        <f t="shared" si="2"/>
        <v>-42542882.920000002</v>
      </c>
      <c r="H18" s="6">
        <v>71341205.980000004</v>
      </c>
      <c r="I18" s="4">
        <f t="shared" si="0"/>
        <v>87.648823076427604</v>
      </c>
    </row>
    <row r="19" spans="1:9">
      <c r="A19" s="2" t="s">
        <v>19</v>
      </c>
      <c r="B19" s="3" t="s">
        <v>40</v>
      </c>
      <c r="C19" s="12">
        <v>914494.28</v>
      </c>
      <c r="D19" s="6">
        <v>914494.28</v>
      </c>
      <c r="E19" s="6">
        <v>534494.28</v>
      </c>
      <c r="F19" s="9">
        <f t="shared" si="1"/>
        <v>-380000</v>
      </c>
      <c r="G19" s="9">
        <f t="shared" si="2"/>
        <v>-380000</v>
      </c>
      <c r="H19" s="6">
        <v>1600653.04</v>
      </c>
      <c r="I19" s="4">
        <f t="shared" si="0"/>
        <v>33.392263447673834</v>
      </c>
    </row>
    <row r="20" spans="1:9" ht="22.5">
      <c r="A20" s="2" t="s">
        <v>20</v>
      </c>
      <c r="B20" s="3" t="s">
        <v>41</v>
      </c>
      <c r="C20" s="12">
        <v>1029433462.98</v>
      </c>
      <c r="D20" s="6">
        <v>1029768462.98</v>
      </c>
      <c r="E20" s="6">
        <v>498033920.75999999</v>
      </c>
      <c r="F20" s="9">
        <f t="shared" si="1"/>
        <v>-531399542.22000003</v>
      </c>
      <c r="G20" s="9">
        <f t="shared" si="2"/>
        <v>-531734542.22000003</v>
      </c>
      <c r="H20" s="6">
        <v>542217408.40999997</v>
      </c>
      <c r="I20" s="4">
        <f t="shared" si="0"/>
        <v>91.851333622879466</v>
      </c>
    </row>
    <row r="21" spans="1:9" ht="22.5">
      <c r="A21" s="2" t="s">
        <v>21</v>
      </c>
      <c r="B21" s="3" t="s">
        <v>50</v>
      </c>
      <c r="C21" s="6">
        <v>187963142.55000001</v>
      </c>
      <c r="D21" s="6">
        <v>187963142.55000001</v>
      </c>
      <c r="E21" s="6">
        <v>129261413.34</v>
      </c>
      <c r="F21" s="9">
        <f t="shared" si="1"/>
        <v>-58701729.210000008</v>
      </c>
      <c r="G21" s="9">
        <f t="shared" si="2"/>
        <v>-58701729.210000008</v>
      </c>
      <c r="H21" s="6">
        <v>459086997.73000002</v>
      </c>
      <c r="I21" s="4">
        <f t="shared" si="0"/>
        <v>28.156191305601237</v>
      </c>
    </row>
    <row r="22" spans="1:9" ht="22.5">
      <c r="A22" s="2" t="s">
        <v>22</v>
      </c>
      <c r="B22" s="3" t="s">
        <v>42</v>
      </c>
      <c r="C22" s="6">
        <v>110423471.95999999</v>
      </c>
      <c r="D22" s="6">
        <v>110423471.95999999</v>
      </c>
      <c r="E22" s="6">
        <v>72581783.120000005</v>
      </c>
      <c r="F22" s="9">
        <f t="shared" si="1"/>
        <v>-37841688.839999989</v>
      </c>
      <c r="G22" s="9">
        <f t="shared" si="2"/>
        <v>-37841688.839999989</v>
      </c>
      <c r="H22" s="6">
        <v>180188467.46000001</v>
      </c>
      <c r="I22" s="4">
        <v>0</v>
      </c>
    </row>
    <row r="23" spans="1:9">
      <c r="A23" s="2"/>
      <c r="B23" s="5" t="s">
        <v>3</v>
      </c>
      <c r="C23" s="6">
        <f>SUM(C4:C22)</f>
        <v>6500544631.6900005</v>
      </c>
      <c r="D23" s="6">
        <f>SUM(D4:D22)</f>
        <v>6502156267.1700001</v>
      </c>
      <c r="E23" s="6">
        <f>SUM(E4:E22)</f>
        <v>3770284216.3199997</v>
      </c>
      <c r="F23" s="9">
        <f t="shared" si="1"/>
        <v>-2730260415.3700008</v>
      </c>
      <c r="G23" s="9">
        <f t="shared" si="2"/>
        <v>-2731872050.8500004</v>
      </c>
      <c r="H23" s="6">
        <f>SUM(H4:H22)</f>
        <v>3816215873.0300002</v>
      </c>
      <c r="I23" s="4">
        <f>((E23/H23)*100)</f>
        <v>98.79640832075016</v>
      </c>
    </row>
    <row r="24" spans="1:9" ht="22.5">
      <c r="A24" s="2" t="s">
        <v>31</v>
      </c>
      <c r="B24" s="3" t="s">
        <v>25</v>
      </c>
      <c r="C24" s="6">
        <v>16386952.92</v>
      </c>
      <c r="D24" s="6">
        <v>16386952.92</v>
      </c>
      <c r="E24" s="6">
        <v>11576553.59</v>
      </c>
      <c r="F24" s="9">
        <f t="shared" si="1"/>
        <v>-4810399.33</v>
      </c>
      <c r="G24" s="9">
        <f t="shared" si="2"/>
        <v>-4810399.33</v>
      </c>
      <c r="H24" s="6">
        <v>8173023.8200000003</v>
      </c>
      <c r="I24" s="4">
        <f>((E24/H24)*100)</f>
        <v>141.64345834489441</v>
      </c>
    </row>
    <row r="25" spans="1:9">
      <c r="A25" s="2" t="s">
        <v>5</v>
      </c>
      <c r="B25" s="3" t="s">
        <v>26</v>
      </c>
      <c r="C25" s="6">
        <v>180579010.65000001</v>
      </c>
      <c r="D25" s="6">
        <v>178967375.16999999</v>
      </c>
      <c r="E25" s="6">
        <v>117535814.06</v>
      </c>
      <c r="F25" s="9">
        <f t="shared" si="1"/>
        <v>-63043196.590000004</v>
      </c>
      <c r="G25" s="9">
        <f t="shared" si="2"/>
        <v>-61431561.109999985</v>
      </c>
      <c r="H25" s="6">
        <v>15547803.35</v>
      </c>
      <c r="I25" s="4">
        <f>((E25/H25)*100)</f>
        <v>755.9641154066951</v>
      </c>
    </row>
    <row r="26" spans="1:9">
      <c r="A26" s="2"/>
      <c r="B26" s="5" t="s">
        <v>4</v>
      </c>
      <c r="C26" s="6">
        <f>SUM(C23+C24+C25)</f>
        <v>6697510595.2600002</v>
      </c>
      <c r="D26" s="6">
        <f>SUM(D23+D24+D25)</f>
        <v>6697510595.2600002</v>
      </c>
      <c r="E26" s="6">
        <f>SUM(E23+E24+E25)</f>
        <v>3899396583.9699998</v>
      </c>
      <c r="F26" s="9">
        <f>E26-C26</f>
        <v>-2798114011.2900004</v>
      </c>
      <c r="G26" s="9">
        <f t="shared" si="2"/>
        <v>-2798114011.2900004</v>
      </c>
      <c r="H26" s="6">
        <f>H23+H24+H25</f>
        <v>3839936700.2000003</v>
      </c>
      <c r="I26" s="4">
        <f>((E26/H26)*100)</f>
        <v>101.54845999849171</v>
      </c>
    </row>
  </sheetData>
  <mergeCells count="1">
    <mergeCell ref="A1:I1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User</cp:lastModifiedBy>
  <cp:lastPrinted>2020-03-18T11:21:12Z</cp:lastPrinted>
  <dcterms:created xsi:type="dcterms:W3CDTF">2017-12-11T14:03:53Z</dcterms:created>
  <dcterms:modified xsi:type="dcterms:W3CDTF">2024-10-18T08:40:33Z</dcterms:modified>
</cp:coreProperties>
</file>