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PC3\Desktop\на сайт\"/>
    </mc:Choice>
  </mc:AlternateContent>
  <xr:revisionPtr revIDLastSave="0" documentId="13_ncr:1_{851B1C1A-DEF5-423C-AEEA-024480002B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" sheetId="3" r:id="rId1"/>
  </sheets>
  <definedNames>
    <definedName name="_xlnm._FilterDatabase" localSheetId="0" hidden="1">Приложение!$A$5:$I$58</definedName>
    <definedName name="_xlnm.Print_Area" localSheetId="0">Приложение!$A$1:$E$60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3" l="1"/>
  <c r="H32" i="3" l="1"/>
  <c r="G6" i="3" l="1"/>
  <c r="G7" i="3"/>
  <c r="G8" i="3"/>
  <c r="G9" i="3"/>
  <c r="G10" i="3"/>
  <c r="G11" i="3"/>
  <c r="G12" i="3"/>
  <c r="G14" i="3"/>
  <c r="G15" i="3"/>
  <c r="G17" i="3"/>
  <c r="G18" i="3"/>
  <c r="G19" i="3"/>
  <c r="G21" i="3"/>
  <c r="G22" i="3"/>
  <c r="G23" i="3"/>
  <c r="G24" i="3"/>
  <c r="G25" i="3"/>
  <c r="G26" i="3"/>
  <c r="G27" i="3"/>
  <c r="G29" i="3"/>
  <c r="G30" i="3"/>
  <c r="G31" i="3"/>
  <c r="G33" i="3"/>
  <c r="G34" i="3"/>
  <c r="G36" i="3"/>
  <c r="G37" i="3"/>
  <c r="G38" i="3"/>
  <c r="G39" i="3"/>
  <c r="G40" i="3"/>
  <c r="G41" i="3"/>
  <c r="G43" i="3"/>
  <c r="G44" i="3"/>
  <c r="G46" i="3"/>
  <c r="G47" i="3"/>
  <c r="G48" i="3"/>
  <c r="G50" i="3"/>
  <c r="G51" i="3"/>
  <c r="G52" i="3"/>
  <c r="G54" i="3"/>
  <c r="G55" i="3"/>
  <c r="G56" i="3"/>
  <c r="G57" i="3"/>
  <c r="G58" i="3"/>
  <c r="F7" i="3"/>
  <c r="F8" i="3"/>
  <c r="F9" i="3"/>
  <c r="F10" i="3"/>
  <c r="F11" i="3"/>
  <c r="F12" i="3"/>
  <c r="F14" i="3"/>
  <c r="F15" i="3"/>
  <c r="F17" i="3"/>
  <c r="F18" i="3"/>
  <c r="F19" i="3"/>
  <c r="F21" i="3"/>
  <c r="F22" i="3"/>
  <c r="F23" i="3"/>
  <c r="F24" i="3"/>
  <c r="F25" i="3"/>
  <c r="F26" i="3"/>
  <c r="F27" i="3"/>
  <c r="F29" i="3"/>
  <c r="F30" i="3"/>
  <c r="F31" i="3"/>
  <c r="F33" i="3"/>
  <c r="F34" i="3"/>
  <c r="F36" i="3"/>
  <c r="F37" i="3"/>
  <c r="F38" i="3"/>
  <c r="F39" i="3"/>
  <c r="F40" i="3"/>
  <c r="F41" i="3"/>
  <c r="F43" i="3"/>
  <c r="F44" i="3"/>
  <c r="F46" i="3"/>
  <c r="F47" i="3"/>
  <c r="F48" i="3"/>
  <c r="F50" i="3"/>
  <c r="F51" i="3"/>
  <c r="F52" i="3"/>
  <c r="F54" i="3"/>
  <c r="F55" i="3"/>
  <c r="F56" i="3"/>
  <c r="F57" i="3"/>
  <c r="F58" i="3"/>
  <c r="C57" i="3" l="1"/>
  <c r="C53" i="3"/>
  <c r="C49" i="3"/>
  <c r="C45" i="3"/>
  <c r="C42" i="3"/>
  <c r="C35" i="3"/>
  <c r="C32" i="3"/>
  <c r="C28" i="3"/>
  <c r="C20" i="3"/>
  <c r="C16" i="3"/>
  <c r="C13" i="3"/>
  <c r="C5" i="3"/>
  <c r="D16" i="3"/>
  <c r="E45" i="3"/>
  <c r="E32" i="3"/>
  <c r="E13" i="3"/>
  <c r="H57" i="3"/>
  <c r="H53" i="3"/>
  <c r="H49" i="3"/>
  <c r="H45" i="3"/>
  <c r="H42" i="3"/>
  <c r="H35" i="3"/>
  <c r="H28" i="3"/>
  <c r="H20" i="3"/>
  <c r="H16" i="3"/>
  <c r="H13" i="3"/>
  <c r="H5" i="3"/>
  <c r="E49" i="3"/>
  <c r="D57" i="3"/>
  <c r="D13" i="3"/>
  <c r="I14" i="3"/>
  <c r="G13" i="3" l="1"/>
  <c r="F13" i="3"/>
  <c r="F49" i="3"/>
  <c r="F45" i="3"/>
  <c r="F32" i="3"/>
  <c r="C4" i="3"/>
  <c r="H4" i="3"/>
  <c r="D5" i="3"/>
  <c r="D32" i="3" l="1"/>
  <c r="G32" i="3" s="1"/>
  <c r="I25" i="3" l="1"/>
  <c r="I34" i="3"/>
  <c r="I39" i="3"/>
  <c r="D20" i="3" l="1"/>
  <c r="D28" i="3"/>
  <c r="D35" i="3"/>
  <c r="D42" i="3"/>
  <c r="D45" i="3"/>
  <c r="G45" i="3" s="1"/>
  <c r="D49" i="3"/>
  <c r="G49" i="3" s="1"/>
  <c r="D53" i="3"/>
  <c r="E5" i="3" l="1"/>
  <c r="E16" i="3"/>
  <c r="E20" i="3"/>
  <c r="F20" i="3" s="1"/>
  <c r="E28" i="3"/>
  <c r="F28" i="3" s="1"/>
  <c r="I32" i="3"/>
  <c r="E35" i="3"/>
  <c r="F35" i="3" s="1"/>
  <c r="E42" i="3"/>
  <c r="F42" i="3" s="1"/>
  <c r="E53" i="3"/>
  <c r="E57" i="3"/>
  <c r="F16" i="3" l="1"/>
  <c r="G16" i="3"/>
  <c r="F5" i="3"/>
  <c r="G5" i="3"/>
  <c r="G53" i="3"/>
  <c r="F53" i="3"/>
  <c r="G42" i="3"/>
  <c r="G35" i="3"/>
  <c r="G28" i="3"/>
  <c r="G20" i="3"/>
  <c r="E4" i="3"/>
  <c r="I56" i="3"/>
  <c r="I55" i="3"/>
  <c r="I54" i="3"/>
  <c r="I52" i="3"/>
  <c r="I51" i="3"/>
  <c r="I50" i="3"/>
  <c r="I48" i="3"/>
  <c r="I47" i="3"/>
  <c r="I46" i="3"/>
  <c r="I44" i="3"/>
  <c r="I43" i="3"/>
  <c r="I41" i="3"/>
  <c r="I40" i="3"/>
  <c r="I38" i="3"/>
  <c r="I37" i="3"/>
  <c r="I36" i="3"/>
  <c r="I31" i="3"/>
  <c r="I30" i="3"/>
  <c r="I29" i="3"/>
  <c r="I27" i="3"/>
  <c r="I24" i="3"/>
  <c r="I17" i="3"/>
  <c r="I15" i="3"/>
  <c r="I12" i="3"/>
  <c r="I9" i="3"/>
  <c r="I8" i="3"/>
  <c r="I7" i="3"/>
  <c r="I6" i="3"/>
  <c r="F4" i="3" l="1"/>
  <c r="G4" i="3"/>
  <c r="I53" i="3"/>
  <c r="I42" i="3"/>
  <c r="I20" i="3"/>
  <c r="I16" i="3"/>
  <c r="I5" i="3"/>
  <c r="I13" i="3"/>
  <c r="I49" i="3"/>
  <c r="I28" i="3"/>
  <c r="I45" i="3"/>
  <c r="I35" i="3"/>
  <c r="I4" i="3" l="1"/>
  <c r="D4" i="3" l="1"/>
</calcChain>
</file>

<file path=xl/sharedStrings.xml><?xml version="1.0" encoding="utf-8"?>
<sst xmlns="http://schemas.openxmlformats.org/spreadsheetml/2006/main" count="119" uniqueCount="118">
  <si>
    <t>РАСХОДЫ БЮДЖЕТА - 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</si>
  <si>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</si>
  <si>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</si>
  <si>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</si>
  <si>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</si>
  <si>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</si>
  <si>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</si>
  <si>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</si>
  <si>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</si>
  <si>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</si>
  <si>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</si>
  <si>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</si>
  <si>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</si>
  <si>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</si>
  <si>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</si>
  <si>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</si>
  <si>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</si>
  <si>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</si>
  <si>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</si>
  <si>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</si>
  <si>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</si>
  <si>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</si>
  <si>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</si>
  <si>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</si>
  <si>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</si>
  <si>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</si>
  <si>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</si>
  <si>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</si>
  <si>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</si>
  <si>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</si>
  <si>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</si>
  <si>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</si>
  <si>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</si>
  <si>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</si>
  <si>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</si>
  <si>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</si>
  <si>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</si>
  <si>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</si>
  <si>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</si>
  <si>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</si>
  <si>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</si>
  <si>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</si>
  <si>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</si>
  <si>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</si>
  <si>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</si>
  <si>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</si>
  <si>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</si>
  <si>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</si>
  <si>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</si>
  <si>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</si>
  <si>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</si>
  <si>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</si>
  <si>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</si>
  <si>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</si>
  <si>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</si>
  <si>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</si>
  <si>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</si>
  <si>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</si>
  <si>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</si>
  <si>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</si>
  <si>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</si>
  <si>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</si>
  <si>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</si>
  <si>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</si>
  <si>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</si>
  <si>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</si>
  <si>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</si>
  <si>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</si>
  <si>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</si>
  <si>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</si>
  <si>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</si>
  <si>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</si>
  <si>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</si>
  <si>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</si>
  <si>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</si>
  <si>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</si>
  <si>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</si>
  <si>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</si>
  <si>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</si>
  <si>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</si>
  <si>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</si>
  <si>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</si>
  <si>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</si>
  <si>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</si>
  <si>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</si>
  <si>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</si>
  <si>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</si>
  <si>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</si>
  <si>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</si>
  <si>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</si>
  <si>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</si>
  <si>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</si>
  <si>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</si>
  <si>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Код</t>
  </si>
  <si>
    <t>Наименование разделов, подразделов</t>
  </si>
  <si>
    <t>0401</t>
  </si>
  <si>
    <t>Общеэкономические вопросы</t>
  </si>
  <si>
    <t>0405</t>
  </si>
  <si>
    <t>Сельское хозяйство и рыболовство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</si>
  <si>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</si>
  <si>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</si>
  <si>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0406</t>
  </si>
  <si>
    <t>Водное хозяйство</t>
  </si>
  <si>
    <t>0602</t>
  </si>
  <si>
    <t>Сбор, удаление отходов и очистка сточных вод</t>
  </si>
  <si>
    <t>0107</t>
  </si>
  <si>
    <t>Обеспечение проведения выборов и референдумов</t>
  </si>
  <si>
    <t>0410</t>
  </si>
  <si>
    <t>Связь и информатика</t>
  </si>
  <si>
    <r>
      <t xml:space="preserve">Темп роста к соответствующему периоду </t>
    </r>
    <r>
      <rPr>
        <i/>
        <sz val="9"/>
        <color rgb="FFC00000"/>
        <rFont val="Times New Roman"/>
        <family val="1"/>
        <charset val="204"/>
      </rPr>
      <t>2023</t>
    </r>
    <r>
      <rPr>
        <sz val="9"/>
        <color rgb="FFC00000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года, %</t>
    </r>
  </si>
  <si>
    <r>
      <t>Утвержденные бюджетные назначения на</t>
    </r>
    <r>
      <rPr>
        <b/>
        <sz val="9"/>
        <color rgb="FF000000"/>
        <rFont val="Times New Roman"/>
        <family val="1"/>
        <charset val="204"/>
      </rPr>
      <t xml:space="preserve"> </t>
    </r>
    <r>
      <rPr>
        <b/>
        <i/>
        <sz val="9"/>
        <color rgb="FFC00000"/>
        <rFont val="Times New Roman"/>
        <family val="1"/>
        <charset val="204"/>
      </rPr>
      <t>2024 год</t>
    </r>
    <r>
      <rPr>
        <i/>
        <sz val="9"/>
        <color theme="0" tint="-0.499984740745262"/>
        <rFont val="Times New Roman"/>
        <family val="1"/>
        <charset val="204"/>
      </rPr>
      <t xml:space="preserve">  </t>
    </r>
    <r>
      <rPr>
        <sz val="9"/>
        <color rgb="FF000000"/>
        <rFont val="Times New Roman"/>
        <family val="1"/>
        <charset val="204"/>
      </rPr>
      <t>в соответствии с решением о  бюджете , тыс. руб.</t>
    </r>
  </si>
  <si>
    <r>
      <t>Утвержденные бюджетные назначения на</t>
    </r>
    <r>
      <rPr>
        <b/>
        <sz val="9"/>
        <color rgb="FF000000"/>
        <rFont val="Times New Roman"/>
        <family val="1"/>
        <charset val="204"/>
      </rPr>
      <t xml:space="preserve"> </t>
    </r>
    <r>
      <rPr>
        <b/>
        <i/>
        <sz val="9"/>
        <color rgb="FFC00000"/>
        <rFont val="Times New Roman"/>
        <family val="1"/>
        <charset val="204"/>
      </rPr>
      <t>2024 год</t>
    </r>
    <r>
      <rPr>
        <i/>
        <sz val="9"/>
        <color theme="0" tint="-0.499984740745262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в соответствии с отчетом об исполнении бюджета, тыс. руб.</t>
    </r>
  </si>
  <si>
    <t>Отклонение исполнения бюджета от утвержденного решения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</si>
  <si>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</si>
  <si>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Гражданская оборона</t>
  </si>
  <si>
    <t>Сведения об исполнении бюджета Рузского городского округа Московской области о распределении ассигнований по разделам и подразделам классификации расходов бюджета в сравнении с запланированными значениями на 2024 год и соответствующим периодом прошлого года (по состоянию на 01.10.2024)</t>
  </si>
  <si>
    <r>
      <t xml:space="preserve">Фактически исполнено по состоянию на </t>
    </r>
    <r>
      <rPr>
        <i/>
        <sz val="9"/>
        <color rgb="FFC00000"/>
        <rFont val="Times New Roman"/>
        <family val="1"/>
        <charset val="204"/>
      </rPr>
      <t>01.10.2024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</si>
  <si>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Фактически исполнено по состоянию на </t>
    </r>
    <r>
      <rPr>
        <i/>
        <sz val="9"/>
        <color rgb="FFC00000"/>
        <rFont val="Times New Roman"/>
        <family val="1"/>
        <charset val="204"/>
      </rPr>
      <t>01.10.2023</t>
    </r>
    <r>
      <rPr>
        <sz val="9"/>
        <color rgb="FF000000"/>
        <rFont val="Times New Roman"/>
        <family val="1"/>
        <charset val="204"/>
      </rPr>
      <t>, тыс. руб.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</si>
</sst>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[&gt;=50]#,##0.0,;[Red][&lt;=-50]\-#,##0.0,;#,##0.0,"/>
    <numFmt numFmtId="166" formatCode="[&gt;=50]#,##0.0,;[Black][&lt;=-50]\-#,##0.0,;#,##0.0,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color rgb="FFC00000"/>
      <name val="Times New Roman"/>
      <family val="1"/>
      <charset val="204"/>
    </font>
    <font>
      <i/>
      <sz val="9"/>
      <color rgb="FFC00000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32">
    <xf numFmtId="0" fontId="0" fillId="0" borderId="0" xfId="0"/>
    <xf numFmtId="0" fontId="0" fillId="2" borderId="0" xfId="0" applyFill="1"/>
    <xf numFmtId="0" fontId="3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165" fontId="4" fillId="2" borderId="1" xfId="0" applyNumberFormat="1" applyFont="1" applyFill="1" applyBorder="1" applyAlignment="1">
      <alignment horizontal="center" wrapText="1"/>
    </xf>
    <xf numFmtId="166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164" fontId="3" fillId="2" borderId="1" xfId="0" applyNumberFormat="1" applyFont="1" applyFill="1" applyBorder="1" applyAlignment="1">
      <alignment horizontal="center" wrapText="1"/>
    </xf>
    <xf numFmtId="49" fontId="3" fillId="2" borderId="3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164" fontId="3" fillId="2" borderId="3" xfId="0" applyNumberFormat="1" applyFont="1" applyFill="1" applyBorder="1" applyAlignment="1">
      <alignment horizontal="center" wrapText="1"/>
    </xf>
    <xf numFmtId="164" fontId="11" fillId="2" borderId="1" xfId="0" applyNumberFormat="1" applyFont="1" applyFill="1" applyBorder="1" applyAlignment="1">
      <alignment horizontal="left" wrapText="1"/>
    </xf>
    <xf numFmtId="0" fontId="12" fillId="2" borderId="1" xfId="0" applyFont="1" applyFill="1" applyBorder="1" applyAlignment="1">
      <alignment wrapText="1"/>
    </xf>
    <xf numFmtId="49" fontId="13" fillId="2" borderId="0" xfId="0" applyNumberFormat="1" applyFont="1" applyFill="1"/>
    <xf numFmtId="0" fontId="13" fillId="2" borderId="0" xfId="0" applyFont="1" applyFill="1"/>
    <xf numFmtId="49" fontId="5" fillId="2" borderId="0" xfId="0" applyNumberFormat="1" applyFont="1" applyFill="1"/>
    <xf numFmtId="165" fontId="5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wrapText="1"/>
    </xf>
    <xf numFmtId="166" fontId="4" fillId="0" borderId="1" xfId="0" applyNumberFormat="1" applyFont="1" applyBorder="1" applyAlignment="1">
      <alignment horizont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5" fontId="15" fillId="0" borderId="2" xfId="0" applyNumberFormat="1" applyFont="1" applyBorder="1" applyAlignment="1">
      <alignment horizontal="center" wrapText="1"/>
    </xf>
    <xf numFmtId="165" fontId="3" fillId="0" borderId="3" xfId="0" applyNumberFormat="1" applyFont="1" applyBorder="1" applyAlignment="1">
      <alignment horizontal="center" wrapText="1"/>
    </xf>
    <xf numFmtId="165" fontId="3" fillId="0" borderId="0" xfId="0" applyNumberFormat="1" applyFont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26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0"/>
  <sheetViews>
    <sheetView tabSelected="1" zoomScale="160" zoomScaleNormal="160" zoomScaleSheetLayoutView="70" workbookViewId="0">
      <selection activeCell="G12" sqref="C12:G12"/>
    </sheetView>
  </sheetViews>
  <sheetFormatPr defaultRowHeight="15" x14ac:dyDescent="0.25"/>
  <cols>
    <col min="1" max="1" width="7.28515625" style="18" customWidth="1"/>
    <col min="2" max="2" width="54.28515625" style="18" customWidth="1"/>
    <col min="3" max="3" width="18.7109375" style="1" customWidth="1"/>
    <col min="4" max="4" width="20.28515625" style="1" customWidth="1"/>
    <col min="5" max="5" width="15.42578125" style="1" customWidth="1"/>
    <col min="6" max="7" width="12.7109375" style="1" bestFit="1" customWidth="1"/>
    <col min="8" max="8" width="13.42578125" style="1" customWidth="1"/>
    <col min="9" max="9" width="15" style="1" customWidth="1"/>
    <col min="10" max="16384" width="9.140625" style="1"/>
  </cols>
  <sheetData>
    <row r="1" spans="1:9" ht="58.5" customHeight="1" x14ac:dyDescent="0.25">
      <c r="A1" s="31" t="s">
        <v>115</v>
      </c>
      <c r="B1" s="31"/>
      <c r="C1" s="31"/>
      <c r="D1" s="31"/>
      <c r="E1" s="31"/>
      <c r="F1" s="31"/>
      <c r="G1" s="31"/>
      <c r="H1" s="31"/>
      <c r="I1" s="31"/>
    </row>
    <row r="3" spans="1:9" ht="72" x14ac:dyDescent="0.25">
      <c r="A3" s="2" t="s">
        <v>93</v>
      </c>
      <c r="B3" s="2" t="s">
        <v>94</v>
      </c>
      <c r="C3" s="2" t="s">
        <v>110</v>
      </c>
      <c r="D3" s="2" t="s">
        <v>111</v>
      </c>
      <c r="E3" s="2" t="s">
        <v>116</v>
      </c>
      <c r="F3" s="2" t="s">
        <v>112</v>
      </c>
      <c r="G3" s="2" t="s">
        <v>112</v>
      </c>
      <c r="H3" s="2" t="s">
        <v>117</v>
      </c>
      <c r="I3" s="2" t="s">
        <v>109</v>
      </c>
    </row>
    <row r="4" spans="1:9" x14ac:dyDescent="0.25">
      <c r="A4" s="3"/>
      <c r="B4" s="4" t="s">
        <v>0</v>
      </c>
      <c r="C4" s="5">
        <f t="shared" ref="C4:H4" si="0">C5+C13+C16+C20+C28+C32+C35+C42+C45+C49+C53+C57</f>
        <v>6697510595.2600002</v>
      </c>
      <c r="D4" s="5">
        <f t="shared" si="0"/>
        <v>6697510597.2599993</v>
      </c>
      <c r="E4" s="5">
        <f t="shared" si="0"/>
        <v>3899396583.9699998</v>
      </c>
      <c r="F4" s="6">
        <f t="shared" si="0"/>
        <v>-2798114011.2900009</v>
      </c>
      <c r="G4" s="6">
        <f t="shared" si="0"/>
        <v>-2798114013.2900004</v>
      </c>
      <c r="H4" s="5">
        <f t="shared" si="0"/>
        <v>3839936700.2000003</v>
      </c>
      <c r="I4" s="7">
        <f t="shared" ref="I4:I9" si="1">E4/H4*100</f>
        <v>101.54845999849171</v>
      </c>
    </row>
    <row r="5" spans="1:9" x14ac:dyDescent="0.25">
      <c r="A5" s="3" t="s">
        <v>1</v>
      </c>
      <c r="B5" s="4" t="s">
        <v>2</v>
      </c>
      <c r="C5" s="5">
        <f>SUM(C6:C12)</f>
        <v>770748771.32000005</v>
      </c>
      <c r="D5" s="5">
        <f>SUM(D6:D12)</f>
        <v>766949682.84000003</v>
      </c>
      <c r="E5" s="5">
        <f>SUM(E6:E12)</f>
        <v>442169549.08000004</v>
      </c>
      <c r="F5" s="6">
        <f>E5-C5</f>
        <v>-328579222.24000001</v>
      </c>
      <c r="G5" s="6">
        <f>E5-D5</f>
        <v>-324780133.75999999</v>
      </c>
      <c r="H5" s="8">
        <f>SUM(H6:H12)</f>
        <v>365345455.05000001</v>
      </c>
      <c r="I5" s="7">
        <f t="shared" si="1"/>
        <v>121.02779519167308</v>
      </c>
    </row>
    <row r="6" spans="1:9" ht="24.75" x14ac:dyDescent="0.25">
      <c r="A6" s="9" t="s">
        <v>3</v>
      </c>
      <c r="B6" s="10" t="s">
        <v>4</v>
      </c>
      <c r="C6" s="20">
        <v>4205563.53</v>
      </c>
      <c r="D6" s="20">
        <v>4205563.53</v>
      </c>
      <c r="E6" s="20">
        <v>2969727.81</v>
      </c>
      <c r="F6" s="21">
        <f>E6-C6</f>
        <v>-1235835.7200000002</v>
      </c>
      <c r="G6" s="21">
        <f t="shared" ref="G6:G58" si="2">E6-D6</f>
        <v>-1235835.7200000002</v>
      </c>
      <c r="H6" s="22">
        <v>1793365.12</v>
      </c>
      <c r="I6" s="11">
        <f t="shared" si="1"/>
        <v>165.59526985781903</v>
      </c>
    </row>
    <row r="7" spans="1:9" ht="36.75" x14ac:dyDescent="0.25">
      <c r="A7" s="9" t="s">
        <v>5</v>
      </c>
      <c r="B7" s="10" t="s">
        <v>6</v>
      </c>
      <c r="C7" s="20">
        <v>10691582</v>
      </c>
      <c r="D7" s="20">
        <v>10691582</v>
      </c>
      <c r="E7" s="20">
        <v>7142261.7400000002</v>
      </c>
      <c r="F7" s="21">
        <f t="shared" ref="F7:F58" si="3">E7-C7</f>
        <v>-3549320.26</v>
      </c>
      <c r="G7" s="21">
        <f t="shared" si="2"/>
        <v>-3549320.26</v>
      </c>
      <c r="H7" s="22">
        <v>4180313.02</v>
      </c>
      <c r="I7" s="11">
        <f t="shared" si="1"/>
        <v>170.85471125796221</v>
      </c>
    </row>
    <row r="8" spans="1:9" ht="36.75" x14ac:dyDescent="0.25">
      <c r="A8" s="9" t="s">
        <v>7</v>
      </c>
      <c r="B8" s="10" t="s">
        <v>113</v>
      </c>
      <c r="C8" s="20">
        <v>320482537.42000002</v>
      </c>
      <c r="D8" s="20">
        <v>320482537.42000002</v>
      </c>
      <c r="E8" s="20">
        <v>183811495.06999999</v>
      </c>
      <c r="F8" s="21">
        <f t="shared" si="3"/>
        <v>-136671042.35000002</v>
      </c>
      <c r="G8" s="21">
        <f t="shared" si="2"/>
        <v>-136671042.35000002</v>
      </c>
      <c r="H8" s="22">
        <v>140131827.09999999</v>
      </c>
      <c r="I8" s="11">
        <f t="shared" si="1"/>
        <v>131.17041208549261</v>
      </c>
    </row>
    <row r="9" spans="1:9" ht="24.75" x14ac:dyDescent="0.25">
      <c r="A9" s="9" t="s">
        <v>8</v>
      </c>
      <c r="B9" s="10" t="s">
        <v>9</v>
      </c>
      <c r="C9" s="20">
        <v>28823059</v>
      </c>
      <c r="D9" s="20">
        <v>28823059</v>
      </c>
      <c r="E9" s="20">
        <v>20574758.309999999</v>
      </c>
      <c r="F9" s="21">
        <f t="shared" si="3"/>
        <v>-8248300.6900000013</v>
      </c>
      <c r="G9" s="21">
        <f t="shared" si="2"/>
        <v>-8248300.6900000013</v>
      </c>
      <c r="H9" s="22">
        <v>18572824.780000001</v>
      </c>
      <c r="I9" s="11">
        <f t="shared" si="1"/>
        <v>110.77883172707128</v>
      </c>
    </row>
    <row r="10" spans="1:9" x14ac:dyDescent="0.25">
      <c r="A10" s="12" t="s">
        <v>105</v>
      </c>
      <c r="B10" s="13" t="s">
        <v>106</v>
      </c>
      <c r="C10" s="20">
        <v>0</v>
      </c>
      <c r="D10" s="20">
        <v>2</v>
      </c>
      <c r="E10" s="20">
        <v>0</v>
      </c>
      <c r="F10" s="21">
        <f t="shared" si="3"/>
        <v>0</v>
      </c>
      <c r="G10" s="21">
        <f t="shared" si="2"/>
        <v>-2</v>
      </c>
      <c r="H10" s="22">
        <v>0</v>
      </c>
      <c r="I10" s="14">
        <v>0</v>
      </c>
    </row>
    <row r="11" spans="1:9" x14ac:dyDescent="0.25">
      <c r="A11" s="9" t="s">
        <v>10</v>
      </c>
      <c r="B11" s="10" t="s">
        <v>11</v>
      </c>
      <c r="C11" s="20">
        <v>30899017.93</v>
      </c>
      <c r="D11" s="20">
        <v>30103422.93</v>
      </c>
      <c r="E11" s="20">
        <v>0</v>
      </c>
      <c r="F11" s="21">
        <f t="shared" si="3"/>
        <v>-30899017.93</v>
      </c>
      <c r="G11" s="21">
        <f t="shared" si="2"/>
        <v>-30103422.93</v>
      </c>
      <c r="H11" s="23">
        <v>0</v>
      </c>
      <c r="I11" s="11">
        <v>0</v>
      </c>
    </row>
    <row r="12" spans="1:9" x14ac:dyDescent="0.25">
      <c r="A12" s="9" t="s">
        <v>12</v>
      </c>
      <c r="B12" s="10" t="s">
        <v>13</v>
      </c>
      <c r="C12" s="20">
        <v>375647011.44</v>
      </c>
      <c r="D12" s="20">
        <v>372643515.95999998</v>
      </c>
      <c r="E12" s="20">
        <v>227671306.15000001</v>
      </c>
      <c r="F12" s="21">
        <f t="shared" si="3"/>
        <v>-147975705.28999999</v>
      </c>
      <c r="G12" s="21">
        <f t="shared" si="2"/>
        <v>-144972209.80999997</v>
      </c>
      <c r="H12" s="22">
        <v>200667125.03</v>
      </c>
      <c r="I12" s="11">
        <f t="shared" ref="I12:I17" si="4">E12/H12*100</f>
        <v>113.45720237730164</v>
      </c>
    </row>
    <row r="13" spans="1:9" x14ac:dyDescent="0.25">
      <c r="A13" s="3" t="s">
        <v>14</v>
      </c>
      <c r="B13" s="4" t="s">
        <v>15</v>
      </c>
      <c r="C13" s="24">
        <f>SUM(C14:C15)</f>
        <v>6861800</v>
      </c>
      <c r="D13" s="24">
        <f>SUM(D14:D15)</f>
        <v>6861800</v>
      </c>
      <c r="E13" s="24">
        <f>SUM(E14:E15)</f>
        <v>4344314.84</v>
      </c>
      <c r="F13" s="25">
        <f t="shared" si="3"/>
        <v>-2517485.16</v>
      </c>
      <c r="G13" s="25">
        <f t="shared" si="2"/>
        <v>-2517485.16</v>
      </c>
      <c r="H13" s="26">
        <f>SUM(H14:H15)</f>
        <v>4292082.91</v>
      </c>
      <c r="I13" s="7">
        <f t="shared" si="4"/>
        <v>101.21693665046185</v>
      </c>
    </row>
    <row r="14" spans="1:9" x14ac:dyDescent="0.25">
      <c r="A14" s="9" t="s">
        <v>16</v>
      </c>
      <c r="B14" s="10" t="s">
        <v>17</v>
      </c>
      <c r="C14" s="20">
        <v>5855800</v>
      </c>
      <c r="D14" s="20">
        <v>5855800</v>
      </c>
      <c r="E14" s="20">
        <v>3722859.46</v>
      </c>
      <c r="F14" s="21">
        <f t="shared" si="3"/>
        <v>-2132940.54</v>
      </c>
      <c r="G14" s="21">
        <f t="shared" si="2"/>
        <v>-2132940.54</v>
      </c>
      <c r="H14" s="22">
        <v>3771132.96</v>
      </c>
      <c r="I14" s="11">
        <f t="shared" si="4"/>
        <v>98.719920498374577</v>
      </c>
    </row>
    <row r="15" spans="1:9" x14ac:dyDescent="0.25">
      <c r="A15" s="9" t="s">
        <v>18</v>
      </c>
      <c r="B15" s="10" t="s">
        <v>19</v>
      </c>
      <c r="C15" s="20">
        <v>1006000</v>
      </c>
      <c r="D15" s="20">
        <v>1006000</v>
      </c>
      <c r="E15" s="20">
        <v>621455.38</v>
      </c>
      <c r="F15" s="21">
        <f t="shared" si="3"/>
        <v>-384544.62</v>
      </c>
      <c r="G15" s="21">
        <f t="shared" si="2"/>
        <v>-384544.62</v>
      </c>
      <c r="H15" s="22">
        <v>520949.95</v>
      </c>
      <c r="I15" s="11">
        <f t="shared" si="4"/>
        <v>119.29272284218474</v>
      </c>
    </row>
    <row r="16" spans="1:9" x14ac:dyDescent="0.25">
      <c r="A16" s="3" t="s">
        <v>20</v>
      </c>
      <c r="B16" s="4" t="s">
        <v>21</v>
      </c>
      <c r="C16" s="24">
        <f>SUM(C17:C19)</f>
        <v>57072378.030000001</v>
      </c>
      <c r="D16" s="24">
        <f>SUM(D17:D19)</f>
        <v>57072378.030000001</v>
      </c>
      <c r="E16" s="24">
        <f>SUM(E17:E19)</f>
        <v>33110127.790000003</v>
      </c>
      <c r="F16" s="25">
        <f t="shared" si="3"/>
        <v>-23962250.239999998</v>
      </c>
      <c r="G16" s="25">
        <f t="shared" si="2"/>
        <v>-23962250.239999998</v>
      </c>
      <c r="H16" s="27">
        <f>SUM(H17:H19)</f>
        <v>16304872.66</v>
      </c>
      <c r="I16" s="7">
        <f t="shared" si="4"/>
        <v>203.06891369490771</v>
      </c>
    </row>
    <row r="17" spans="1:9" x14ac:dyDescent="0.25">
      <c r="A17" s="9" t="s">
        <v>22</v>
      </c>
      <c r="B17" s="10" t="s">
        <v>114</v>
      </c>
      <c r="C17" s="20">
        <v>19925368.379999999</v>
      </c>
      <c r="D17" s="20">
        <v>19925368.379999999</v>
      </c>
      <c r="E17" s="20">
        <v>7950018.9900000002</v>
      </c>
      <c r="F17" s="21">
        <f t="shared" si="3"/>
        <v>-11975349.389999999</v>
      </c>
      <c r="G17" s="21">
        <f t="shared" si="2"/>
        <v>-11975349.389999999</v>
      </c>
      <c r="H17" s="22">
        <v>5255204.32</v>
      </c>
      <c r="I17" s="11">
        <f t="shared" si="4"/>
        <v>151.27897044353168</v>
      </c>
    </row>
    <row r="18" spans="1:9" ht="24.75" x14ac:dyDescent="0.25">
      <c r="A18" s="9" t="s">
        <v>99</v>
      </c>
      <c r="B18" s="10" t="s">
        <v>100</v>
      </c>
      <c r="C18" s="20">
        <v>31875079.949999999</v>
      </c>
      <c r="D18" s="20">
        <v>31875079.949999999</v>
      </c>
      <c r="E18" s="20">
        <v>20462679.100000001</v>
      </c>
      <c r="F18" s="21">
        <f t="shared" si="3"/>
        <v>-11412400.849999998</v>
      </c>
      <c r="G18" s="21">
        <f t="shared" si="2"/>
        <v>-11412400.849999998</v>
      </c>
      <c r="H18" s="23">
        <v>11049668.34</v>
      </c>
      <c r="I18" s="11">
        <v>0</v>
      </c>
    </row>
    <row r="19" spans="1:9" ht="24.75" x14ac:dyDescent="0.25">
      <c r="A19" s="9" t="s">
        <v>23</v>
      </c>
      <c r="B19" s="10" t="s">
        <v>24</v>
      </c>
      <c r="C19" s="20">
        <v>5271929.7</v>
      </c>
      <c r="D19" s="20">
        <v>5271929.7</v>
      </c>
      <c r="E19" s="20">
        <v>4697429.7</v>
      </c>
      <c r="F19" s="21">
        <f t="shared" si="3"/>
        <v>-574500</v>
      </c>
      <c r="G19" s="21">
        <f t="shared" si="2"/>
        <v>-574500</v>
      </c>
      <c r="H19" s="22">
        <v>0</v>
      </c>
      <c r="I19" s="11">
        <v>0</v>
      </c>
    </row>
    <row r="20" spans="1:9" x14ac:dyDescent="0.25">
      <c r="A20" s="3" t="s">
        <v>25</v>
      </c>
      <c r="B20" s="4" t="s">
        <v>26</v>
      </c>
      <c r="C20" s="24">
        <f>SUM(C21:C27)</f>
        <v>1139456225.3199999</v>
      </c>
      <c r="D20" s="24">
        <f>SUM(D21:D27)</f>
        <v>1139854685.3199999</v>
      </c>
      <c r="E20" s="24">
        <f>SUM(E21:E27)</f>
        <v>546459508.78999996</v>
      </c>
      <c r="F20" s="25">
        <f t="shared" si="3"/>
        <v>-592996716.52999997</v>
      </c>
      <c r="G20" s="25">
        <f t="shared" si="2"/>
        <v>-593395176.52999997</v>
      </c>
      <c r="H20" s="24">
        <f>SUM(H21:H27)</f>
        <v>300222016.30999994</v>
      </c>
      <c r="I20" s="7">
        <f>E20/H20*100</f>
        <v>182.01846603606273</v>
      </c>
    </row>
    <row r="21" spans="1:9" x14ac:dyDescent="0.25">
      <c r="A21" s="9" t="s">
        <v>95</v>
      </c>
      <c r="B21" s="15" t="s">
        <v>96</v>
      </c>
      <c r="C21" s="20">
        <v>0</v>
      </c>
      <c r="D21" s="20">
        <v>0</v>
      </c>
      <c r="E21" s="20">
        <v>0</v>
      </c>
      <c r="F21" s="21">
        <f t="shared" si="3"/>
        <v>0</v>
      </c>
      <c r="G21" s="21">
        <f t="shared" si="2"/>
        <v>0</v>
      </c>
      <c r="H21" s="22">
        <v>949234.98</v>
      </c>
      <c r="I21" s="11">
        <v>0</v>
      </c>
    </row>
    <row r="22" spans="1:9" x14ac:dyDescent="0.25">
      <c r="A22" s="9" t="s">
        <v>97</v>
      </c>
      <c r="B22" s="16" t="s">
        <v>98</v>
      </c>
      <c r="C22" s="20">
        <v>5054000</v>
      </c>
      <c r="D22" s="20">
        <v>5054000</v>
      </c>
      <c r="E22" s="20">
        <v>1896085.55</v>
      </c>
      <c r="F22" s="21">
        <f t="shared" si="3"/>
        <v>-3157914.45</v>
      </c>
      <c r="G22" s="21">
        <f t="shared" si="2"/>
        <v>-3157914.45</v>
      </c>
      <c r="H22" s="22">
        <v>1253301.8899999999</v>
      </c>
      <c r="I22" s="11">
        <v>0</v>
      </c>
    </row>
    <row r="23" spans="1:9" x14ac:dyDescent="0.25">
      <c r="A23" s="9" t="s">
        <v>101</v>
      </c>
      <c r="B23" s="16" t="s">
        <v>102</v>
      </c>
      <c r="C23" s="20">
        <v>13491800</v>
      </c>
      <c r="D23" s="20">
        <v>13491800</v>
      </c>
      <c r="E23" s="20">
        <v>3926323.36</v>
      </c>
      <c r="F23" s="21">
        <f t="shared" si="3"/>
        <v>-9565476.6400000006</v>
      </c>
      <c r="G23" s="21">
        <f t="shared" si="2"/>
        <v>-9565476.6400000006</v>
      </c>
      <c r="H23" s="28">
        <v>6001637.1200000001</v>
      </c>
      <c r="I23" s="11">
        <v>0</v>
      </c>
    </row>
    <row r="24" spans="1:9" x14ac:dyDescent="0.25">
      <c r="A24" s="9" t="s">
        <v>27</v>
      </c>
      <c r="B24" s="10" t="s">
        <v>28</v>
      </c>
      <c r="C24" s="20">
        <v>103653581</v>
      </c>
      <c r="D24" s="20">
        <v>103653581</v>
      </c>
      <c r="E24" s="20">
        <v>75768200.620000005</v>
      </c>
      <c r="F24" s="21">
        <f t="shared" si="3"/>
        <v>-27885380.379999995</v>
      </c>
      <c r="G24" s="21">
        <f t="shared" si="2"/>
        <v>-27885380.379999995</v>
      </c>
      <c r="H24" s="22">
        <v>92370085.780000001</v>
      </c>
      <c r="I24" s="11">
        <f>E24/H24*100</f>
        <v>82.026773040417979</v>
      </c>
    </row>
    <row r="25" spans="1:9" x14ac:dyDescent="0.25">
      <c r="A25" s="9" t="s">
        <v>29</v>
      </c>
      <c r="B25" s="10" t="s">
        <v>30</v>
      </c>
      <c r="C25" s="20">
        <v>972142707.15999997</v>
      </c>
      <c r="D25" s="20">
        <v>972142707.15999997</v>
      </c>
      <c r="E25" s="20">
        <v>429407451.13</v>
      </c>
      <c r="F25" s="21">
        <f t="shared" si="3"/>
        <v>-542735256.02999997</v>
      </c>
      <c r="G25" s="21">
        <f t="shared" si="2"/>
        <v>-542735256.02999997</v>
      </c>
      <c r="H25" s="22">
        <v>188072943.13999999</v>
      </c>
      <c r="I25" s="11">
        <f>E25/H25*100</f>
        <v>228.31963171350625</v>
      </c>
    </row>
    <row r="26" spans="1:9" x14ac:dyDescent="0.25">
      <c r="A26" s="12" t="s">
        <v>107</v>
      </c>
      <c r="B26" s="13" t="s">
        <v>108</v>
      </c>
      <c r="C26" s="20">
        <v>0</v>
      </c>
      <c r="D26" s="20">
        <v>0</v>
      </c>
      <c r="E26" s="20">
        <v>0</v>
      </c>
      <c r="F26" s="21">
        <f t="shared" si="3"/>
        <v>0</v>
      </c>
      <c r="G26" s="21">
        <f t="shared" si="2"/>
        <v>0</v>
      </c>
      <c r="H26" s="22">
        <v>0</v>
      </c>
      <c r="I26" s="14">
        <v>0</v>
      </c>
    </row>
    <row r="27" spans="1:9" x14ac:dyDescent="0.25">
      <c r="A27" s="9" t="s">
        <v>31</v>
      </c>
      <c r="B27" s="10" t="s">
        <v>32</v>
      </c>
      <c r="C27" s="20">
        <v>45114137.159999996</v>
      </c>
      <c r="D27" s="20">
        <v>45512597.159999996</v>
      </c>
      <c r="E27" s="20">
        <v>35461448.130000003</v>
      </c>
      <c r="F27" s="21">
        <f t="shared" si="3"/>
        <v>-9652689.0299999937</v>
      </c>
      <c r="G27" s="21">
        <f t="shared" si="2"/>
        <v>-10051149.029999994</v>
      </c>
      <c r="H27" s="22">
        <v>11574813.4</v>
      </c>
      <c r="I27" s="11">
        <f t="shared" ref="I27:I32" si="5">E27/H27*100</f>
        <v>306.36734178366976</v>
      </c>
    </row>
    <row r="28" spans="1:9" x14ac:dyDescent="0.25">
      <c r="A28" s="3" t="s">
        <v>33</v>
      </c>
      <c r="B28" s="4" t="s">
        <v>34</v>
      </c>
      <c r="C28" s="24">
        <f>SUM(C29:C31)</f>
        <v>1283023884.05</v>
      </c>
      <c r="D28" s="24">
        <f>SUM(D29:D31)</f>
        <v>1285956377.05</v>
      </c>
      <c r="E28" s="24">
        <f>SUM(E29:E31)</f>
        <v>642447583.03999996</v>
      </c>
      <c r="F28" s="25">
        <f t="shared" si="3"/>
        <v>-640576301.00999999</v>
      </c>
      <c r="G28" s="25">
        <f t="shared" si="2"/>
        <v>-643508794.00999999</v>
      </c>
      <c r="H28" s="26">
        <f>SUM(H29:H31)</f>
        <v>845344378.32000005</v>
      </c>
      <c r="I28" s="7">
        <f t="shared" si="5"/>
        <v>75.998326778581273</v>
      </c>
    </row>
    <row r="29" spans="1:9" x14ac:dyDescent="0.25">
      <c r="A29" s="9" t="s">
        <v>35</v>
      </c>
      <c r="B29" s="10" t="s">
        <v>36</v>
      </c>
      <c r="C29" s="20">
        <v>209929164.63</v>
      </c>
      <c r="D29" s="20">
        <v>209929164.63</v>
      </c>
      <c r="E29" s="20">
        <v>148164324.94</v>
      </c>
      <c r="F29" s="21">
        <f t="shared" si="3"/>
        <v>-61764839.689999998</v>
      </c>
      <c r="G29" s="21">
        <f t="shared" si="2"/>
        <v>-61764839.689999998</v>
      </c>
      <c r="H29" s="22">
        <v>197957894.22999999</v>
      </c>
      <c r="I29" s="11">
        <f t="shared" si="5"/>
        <v>74.846383629365803</v>
      </c>
    </row>
    <row r="30" spans="1:9" x14ac:dyDescent="0.25">
      <c r="A30" s="9" t="s">
        <v>37</v>
      </c>
      <c r="B30" s="10" t="s">
        <v>38</v>
      </c>
      <c r="C30" s="20">
        <v>71264375.260000005</v>
      </c>
      <c r="D30" s="20">
        <v>73861868.260000005</v>
      </c>
      <c r="E30" s="20">
        <v>15538108.380000001</v>
      </c>
      <c r="F30" s="21">
        <f t="shared" si="3"/>
        <v>-55726266.880000003</v>
      </c>
      <c r="G30" s="21">
        <f t="shared" si="2"/>
        <v>-58323759.880000003</v>
      </c>
      <c r="H30" s="22">
        <v>79744917.390000001</v>
      </c>
      <c r="I30" s="11">
        <f t="shared" si="5"/>
        <v>19.484763278403594</v>
      </c>
    </row>
    <row r="31" spans="1:9" x14ac:dyDescent="0.25">
      <c r="A31" s="9" t="s">
        <v>39</v>
      </c>
      <c r="B31" s="10" t="s">
        <v>40</v>
      </c>
      <c r="C31" s="20">
        <v>1001830344.16</v>
      </c>
      <c r="D31" s="20">
        <v>1002165344.16</v>
      </c>
      <c r="E31" s="20">
        <v>478745149.72000003</v>
      </c>
      <c r="F31" s="21">
        <f t="shared" si="3"/>
        <v>-523085194.43999994</v>
      </c>
      <c r="G31" s="21">
        <f t="shared" si="2"/>
        <v>-523420194.43999994</v>
      </c>
      <c r="H31" s="22">
        <v>567641566.70000005</v>
      </c>
      <c r="I31" s="11">
        <f t="shared" si="5"/>
        <v>84.339339788521514</v>
      </c>
    </row>
    <row r="32" spans="1:9" x14ac:dyDescent="0.25">
      <c r="A32" s="3" t="s">
        <v>41</v>
      </c>
      <c r="B32" s="4" t="s">
        <v>42</v>
      </c>
      <c r="C32" s="24">
        <f>SUM(C33:C34)</f>
        <v>412612925.88999999</v>
      </c>
      <c r="D32" s="24">
        <f>SUM(D33:D34)</f>
        <v>412612925.88999999</v>
      </c>
      <c r="E32" s="24">
        <f>SUM(E33:E34)</f>
        <v>204637368.95999998</v>
      </c>
      <c r="F32" s="25">
        <f t="shared" si="3"/>
        <v>-207975556.93000001</v>
      </c>
      <c r="G32" s="25">
        <f t="shared" si="2"/>
        <v>-207975556.93000001</v>
      </c>
      <c r="H32" s="26">
        <f>SUM(H33:H34)</f>
        <v>98809518.690000013</v>
      </c>
      <c r="I32" s="11">
        <f t="shared" si="5"/>
        <v>207.10289015982246</v>
      </c>
    </row>
    <row r="33" spans="1:9" x14ac:dyDescent="0.25">
      <c r="A33" s="12" t="s">
        <v>103</v>
      </c>
      <c r="B33" s="13" t="s">
        <v>104</v>
      </c>
      <c r="C33" s="29">
        <v>381575256.88999999</v>
      </c>
      <c r="D33" s="29">
        <v>381575256.88999999</v>
      </c>
      <c r="E33" s="29">
        <v>195070376.88999999</v>
      </c>
      <c r="F33" s="21">
        <f t="shared" si="3"/>
        <v>-186504880</v>
      </c>
      <c r="G33" s="21">
        <f t="shared" si="2"/>
        <v>-186504880</v>
      </c>
      <c r="H33" s="30">
        <v>93051121.400000006</v>
      </c>
      <c r="I33" s="14">
        <v>0</v>
      </c>
    </row>
    <row r="34" spans="1:9" x14ac:dyDescent="0.25">
      <c r="A34" s="9" t="s">
        <v>43</v>
      </c>
      <c r="B34" s="10" t="s">
        <v>44</v>
      </c>
      <c r="C34" s="29">
        <v>31037669</v>
      </c>
      <c r="D34" s="29">
        <v>31037669</v>
      </c>
      <c r="E34" s="29">
        <v>9566992.0700000003</v>
      </c>
      <c r="F34" s="21">
        <f t="shared" si="3"/>
        <v>-21470676.93</v>
      </c>
      <c r="G34" s="21">
        <f t="shared" si="2"/>
        <v>-21470676.93</v>
      </c>
      <c r="H34" s="22">
        <v>5758397.29</v>
      </c>
      <c r="I34" s="11">
        <f t="shared" ref="I34:I56" si="6">E34/H34*100</f>
        <v>166.13984044855647</v>
      </c>
    </row>
    <row r="35" spans="1:9" x14ac:dyDescent="0.25">
      <c r="A35" s="3" t="s">
        <v>45</v>
      </c>
      <c r="B35" s="4" t="s">
        <v>46</v>
      </c>
      <c r="C35" s="24">
        <f>SUM(C36:C41)</f>
        <v>2307836763.3600001</v>
      </c>
      <c r="D35" s="24">
        <f>SUM(D36:D41)</f>
        <v>2308421786.0300002</v>
      </c>
      <c r="E35" s="24">
        <f>SUM(E36:E41)</f>
        <v>1572592063.8099999</v>
      </c>
      <c r="F35" s="25">
        <f t="shared" si="3"/>
        <v>-735244699.55000019</v>
      </c>
      <c r="G35" s="25">
        <f t="shared" si="2"/>
        <v>-735829722.22000027</v>
      </c>
      <c r="H35" s="26">
        <f>SUM(H36:H41)</f>
        <v>1860105588.2600002</v>
      </c>
      <c r="I35" s="7">
        <f t="shared" si="6"/>
        <v>84.543161083723788</v>
      </c>
    </row>
    <row r="36" spans="1:9" x14ac:dyDescent="0.25">
      <c r="A36" s="9" t="s">
        <v>47</v>
      </c>
      <c r="B36" s="10" t="s">
        <v>48</v>
      </c>
      <c r="C36" s="20">
        <v>863832208.99000001</v>
      </c>
      <c r="D36" s="20">
        <v>863681512.71000004</v>
      </c>
      <c r="E36" s="20">
        <v>584435896.72000003</v>
      </c>
      <c r="F36" s="21">
        <f t="shared" si="3"/>
        <v>-279396312.26999998</v>
      </c>
      <c r="G36" s="21">
        <f t="shared" si="2"/>
        <v>-279245615.99000001</v>
      </c>
      <c r="H36" s="22">
        <v>475755539.70999998</v>
      </c>
      <c r="I36" s="11">
        <f t="shared" si="6"/>
        <v>122.84373968114946</v>
      </c>
    </row>
    <row r="37" spans="1:9" x14ac:dyDescent="0.25">
      <c r="A37" s="9" t="s">
        <v>49</v>
      </c>
      <c r="B37" s="10" t="s">
        <v>50</v>
      </c>
      <c r="C37" s="20">
        <v>1221172741.4100001</v>
      </c>
      <c r="D37" s="20">
        <v>1221958437.6900001</v>
      </c>
      <c r="E37" s="20">
        <v>841231643.47000003</v>
      </c>
      <c r="F37" s="21">
        <f t="shared" si="3"/>
        <v>-379941097.94000006</v>
      </c>
      <c r="G37" s="21">
        <f t="shared" si="2"/>
        <v>-380726794.22000003</v>
      </c>
      <c r="H37" s="22">
        <v>1228753331.8800001</v>
      </c>
      <c r="I37" s="11">
        <f t="shared" si="6"/>
        <v>68.462206501846097</v>
      </c>
    </row>
    <row r="38" spans="1:9" x14ac:dyDescent="0.25">
      <c r="A38" s="9" t="s">
        <v>51</v>
      </c>
      <c r="B38" s="10" t="s">
        <v>52</v>
      </c>
      <c r="C38" s="20">
        <v>163176118.86000001</v>
      </c>
      <c r="D38" s="20">
        <v>163176118.86000001</v>
      </c>
      <c r="E38" s="20">
        <v>103385809.33</v>
      </c>
      <c r="F38" s="21">
        <f t="shared" si="3"/>
        <v>-59790309.530000016</v>
      </c>
      <c r="G38" s="21">
        <f t="shared" si="2"/>
        <v>-59790309.530000016</v>
      </c>
      <c r="H38" s="22">
        <v>116533934.79000001</v>
      </c>
      <c r="I38" s="11">
        <f t="shared" si="6"/>
        <v>88.717341876687172</v>
      </c>
    </row>
    <row r="39" spans="1:9" ht="27" customHeight="1" x14ac:dyDescent="0.25">
      <c r="A39" s="9" t="s">
        <v>53</v>
      </c>
      <c r="B39" s="10" t="s">
        <v>54</v>
      </c>
      <c r="C39" s="20">
        <v>858400</v>
      </c>
      <c r="D39" s="20">
        <v>858400</v>
      </c>
      <c r="E39" s="20">
        <v>401785</v>
      </c>
      <c r="F39" s="21">
        <f t="shared" si="3"/>
        <v>-456615</v>
      </c>
      <c r="G39" s="21">
        <f t="shared" si="2"/>
        <v>-456615</v>
      </c>
      <c r="H39" s="22">
        <v>583650.02</v>
      </c>
      <c r="I39" s="11">
        <f t="shared" si="6"/>
        <v>68.840055895140722</v>
      </c>
    </row>
    <row r="40" spans="1:9" x14ac:dyDescent="0.25">
      <c r="A40" s="9" t="s">
        <v>55</v>
      </c>
      <c r="B40" s="10" t="s">
        <v>56</v>
      </c>
      <c r="C40" s="20">
        <v>15054650.99</v>
      </c>
      <c r="D40" s="20">
        <v>15004673.66</v>
      </c>
      <c r="E40" s="20">
        <v>9651219.0600000005</v>
      </c>
      <c r="F40" s="21">
        <f t="shared" si="3"/>
        <v>-5403431.9299999997</v>
      </c>
      <c r="G40" s="21">
        <f t="shared" si="2"/>
        <v>-5353454.5999999996</v>
      </c>
      <c r="H40" s="22">
        <v>9076601.4600000009</v>
      </c>
      <c r="I40" s="11">
        <f t="shared" si="6"/>
        <v>106.33075719510549</v>
      </c>
    </row>
    <row r="41" spans="1:9" x14ac:dyDescent="0.25">
      <c r="A41" s="9" t="s">
        <v>57</v>
      </c>
      <c r="B41" s="10" t="s">
        <v>58</v>
      </c>
      <c r="C41" s="20">
        <v>43742643.109999999</v>
      </c>
      <c r="D41" s="20">
        <v>43742643.109999999</v>
      </c>
      <c r="E41" s="20">
        <v>33485710.23</v>
      </c>
      <c r="F41" s="21">
        <f t="shared" si="3"/>
        <v>-10256932.879999999</v>
      </c>
      <c r="G41" s="21">
        <f t="shared" si="2"/>
        <v>-10256932.879999999</v>
      </c>
      <c r="H41" s="22">
        <v>29402530.399999999</v>
      </c>
      <c r="I41" s="11">
        <f t="shared" si="6"/>
        <v>113.88717152725062</v>
      </c>
    </row>
    <row r="42" spans="1:9" x14ac:dyDescent="0.25">
      <c r="A42" s="3" t="s">
        <v>59</v>
      </c>
      <c r="B42" s="4" t="s">
        <v>60</v>
      </c>
      <c r="C42" s="24">
        <f>SUM(C43:C44)</f>
        <v>303415178.40000004</v>
      </c>
      <c r="D42" s="24">
        <f>SUM(D43:D44)</f>
        <v>303415178.40000004</v>
      </c>
      <c r="E42" s="24">
        <f>SUM(E43:E44)</f>
        <v>193348033.94999999</v>
      </c>
      <c r="F42" s="25">
        <f t="shared" si="3"/>
        <v>-110067144.45000005</v>
      </c>
      <c r="G42" s="25">
        <f>E42-D42</f>
        <v>-110067144.45000005</v>
      </c>
      <c r="H42" s="26">
        <f>SUM(H43:H44)</f>
        <v>176495519.84</v>
      </c>
      <c r="I42" s="7">
        <f t="shared" si="6"/>
        <v>109.54840900509963</v>
      </c>
    </row>
    <row r="43" spans="1:9" x14ac:dyDescent="0.25">
      <c r="A43" s="9" t="s">
        <v>61</v>
      </c>
      <c r="B43" s="10" t="s">
        <v>62</v>
      </c>
      <c r="C43" s="20">
        <v>291785671.10000002</v>
      </c>
      <c r="D43" s="20">
        <v>291785671.10000002</v>
      </c>
      <c r="E43" s="20">
        <v>186576419.53</v>
      </c>
      <c r="F43" s="21">
        <f t="shared" si="3"/>
        <v>-105209251.57000002</v>
      </c>
      <c r="G43" s="21">
        <f t="shared" si="2"/>
        <v>-105209251.57000002</v>
      </c>
      <c r="H43" s="22">
        <v>171440875.36000001</v>
      </c>
      <c r="I43" s="11">
        <f t="shared" si="6"/>
        <v>108.82843378991016</v>
      </c>
    </row>
    <row r="44" spans="1:9" x14ac:dyDescent="0.25">
      <c r="A44" s="9" t="s">
        <v>63</v>
      </c>
      <c r="B44" s="10" t="s">
        <v>64</v>
      </c>
      <c r="C44" s="20">
        <v>11629507.300000001</v>
      </c>
      <c r="D44" s="20">
        <v>11629507.300000001</v>
      </c>
      <c r="E44" s="20">
        <v>6771614.4199999999</v>
      </c>
      <c r="F44" s="21">
        <f t="shared" si="3"/>
        <v>-4857892.8800000008</v>
      </c>
      <c r="G44" s="21">
        <f t="shared" si="2"/>
        <v>-4857892.8800000008</v>
      </c>
      <c r="H44" s="22">
        <v>5054644.4800000004</v>
      </c>
      <c r="I44" s="11">
        <f t="shared" si="6"/>
        <v>133.96816426543216</v>
      </c>
    </row>
    <row r="45" spans="1:9" x14ac:dyDescent="0.25">
      <c r="A45" s="3" t="s">
        <v>65</v>
      </c>
      <c r="B45" s="4" t="s">
        <v>66</v>
      </c>
      <c r="C45" s="24">
        <f>SUM(C46:C48)</f>
        <v>125675007.25</v>
      </c>
      <c r="D45" s="24">
        <f>SUM(D46:D48)</f>
        <v>125675007.25</v>
      </c>
      <c r="E45" s="24">
        <f>SUM(E46:E48)</f>
        <v>76022752.900000006</v>
      </c>
      <c r="F45" s="25">
        <f t="shared" si="3"/>
        <v>-49652254.349999994</v>
      </c>
      <c r="G45" s="25">
        <f t="shared" si="2"/>
        <v>-49652254.349999994</v>
      </c>
      <c r="H45" s="26">
        <f>SUM(H46:H48)</f>
        <v>76419735.659999996</v>
      </c>
      <c r="I45" s="7">
        <f t="shared" si="6"/>
        <v>99.480523248907573</v>
      </c>
    </row>
    <row r="46" spans="1:9" x14ac:dyDescent="0.25">
      <c r="A46" s="9" t="s">
        <v>67</v>
      </c>
      <c r="B46" s="10" t="s">
        <v>68</v>
      </c>
      <c r="C46" s="20">
        <v>16472892.41</v>
      </c>
      <c r="D46" s="20">
        <v>16472892.41</v>
      </c>
      <c r="E46" s="20">
        <v>12357776.720000001</v>
      </c>
      <c r="F46" s="21">
        <f t="shared" si="3"/>
        <v>-4115115.6899999995</v>
      </c>
      <c r="G46" s="21">
        <f t="shared" si="2"/>
        <v>-4115115.6899999995</v>
      </c>
      <c r="H46" s="22">
        <v>12033502.300000001</v>
      </c>
      <c r="I46" s="11">
        <f t="shared" si="6"/>
        <v>102.69476343557935</v>
      </c>
    </row>
    <row r="47" spans="1:9" x14ac:dyDescent="0.25">
      <c r="A47" s="9" t="s">
        <v>69</v>
      </c>
      <c r="B47" s="10" t="s">
        <v>70</v>
      </c>
      <c r="C47" s="20">
        <v>34242814.840000004</v>
      </c>
      <c r="D47" s="20">
        <v>34242814.840000004</v>
      </c>
      <c r="E47" s="20">
        <v>26409957.960000001</v>
      </c>
      <c r="F47" s="21">
        <f t="shared" si="3"/>
        <v>-7832856.8800000027</v>
      </c>
      <c r="G47" s="21">
        <f t="shared" si="2"/>
        <v>-7832856.8800000027</v>
      </c>
      <c r="H47" s="22">
        <v>1079425.81</v>
      </c>
      <c r="I47" s="11">
        <f t="shared" si="6"/>
        <v>2446.667266553502</v>
      </c>
    </row>
    <row r="48" spans="1:9" x14ac:dyDescent="0.25">
      <c r="A48" s="9" t="s">
        <v>71</v>
      </c>
      <c r="B48" s="10" t="s">
        <v>72</v>
      </c>
      <c r="C48" s="20">
        <v>74959300</v>
      </c>
      <c r="D48" s="20">
        <v>74959300</v>
      </c>
      <c r="E48" s="20">
        <v>37255018.219999999</v>
      </c>
      <c r="F48" s="21">
        <f t="shared" si="3"/>
        <v>-37704281.780000001</v>
      </c>
      <c r="G48" s="21">
        <f t="shared" si="2"/>
        <v>-37704281.780000001</v>
      </c>
      <c r="H48" s="22">
        <v>63306807.549999997</v>
      </c>
      <c r="I48" s="11">
        <f t="shared" si="6"/>
        <v>58.848360329299219</v>
      </c>
    </row>
    <row r="49" spans="1:9" x14ac:dyDescent="0.25">
      <c r="A49" s="3" t="s">
        <v>73</v>
      </c>
      <c r="B49" s="4" t="s">
        <v>74</v>
      </c>
      <c r="C49" s="24">
        <f>SUM(C50:C52)</f>
        <v>246951314.34</v>
      </c>
      <c r="D49" s="24">
        <f>SUM(D50:D52)</f>
        <v>246951314.34</v>
      </c>
      <c r="E49" s="24">
        <f>SUM(E50:E52)</f>
        <v>173168495.59999999</v>
      </c>
      <c r="F49" s="25">
        <f t="shared" si="3"/>
        <v>-73782818.74000001</v>
      </c>
      <c r="G49" s="25">
        <f t="shared" si="2"/>
        <v>-73782818.74000001</v>
      </c>
      <c r="H49" s="26">
        <f>SUM(H50:H52)</f>
        <v>84463246</v>
      </c>
      <c r="I49" s="7">
        <f t="shared" si="6"/>
        <v>205.02230709911387</v>
      </c>
    </row>
    <row r="50" spans="1:9" x14ac:dyDescent="0.25">
      <c r="A50" s="9" t="s">
        <v>75</v>
      </c>
      <c r="B50" s="10" t="s">
        <v>76</v>
      </c>
      <c r="C50" s="20">
        <v>141820098.78999999</v>
      </c>
      <c r="D50" s="20">
        <v>141820098.78999999</v>
      </c>
      <c r="E50" s="20">
        <v>120440803.17</v>
      </c>
      <c r="F50" s="21">
        <f t="shared" si="3"/>
        <v>-21379295.61999999</v>
      </c>
      <c r="G50" s="21">
        <f t="shared" si="2"/>
        <v>-21379295.61999999</v>
      </c>
      <c r="H50" s="22">
        <v>28337670.530000001</v>
      </c>
      <c r="I50" s="11">
        <f t="shared" si="6"/>
        <v>425.020126627889</v>
      </c>
    </row>
    <row r="51" spans="1:9" x14ac:dyDescent="0.25">
      <c r="A51" s="9" t="s">
        <v>77</v>
      </c>
      <c r="B51" s="10" t="s">
        <v>78</v>
      </c>
      <c r="C51" s="20">
        <v>91029114.209999993</v>
      </c>
      <c r="D51" s="20">
        <v>91029114.209999993</v>
      </c>
      <c r="E51" s="20">
        <v>43405003.509999998</v>
      </c>
      <c r="F51" s="21">
        <f t="shared" si="3"/>
        <v>-47624110.699999996</v>
      </c>
      <c r="G51" s="21">
        <f t="shared" si="2"/>
        <v>-47624110.699999996</v>
      </c>
      <c r="H51" s="22">
        <v>47223370.25</v>
      </c>
      <c r="I51" s="11">
        <f t="shared" si="6"/>
        <v>91.914243477783117</v>
      </c>
    </row>
    <row r="52" spans="1:9" x14ac:dyDescent="0.25">
      <c r="A52" s="9" t="s">
        <v>79</v>
      </c>
      <c r="B52" s="10" t="s">
        <v>80</v>
      </c>
      <c r="C52" s="20">
        <v>14102101.34</v>
      </c>
      <c r="D52" s="20">
        <v>14102101.34</v>
      </c>
      <c r="E52" s="20">
        <v>9322688.9199999999</v>
      </c>
      <c r="F52" s="21">
        <f t="shared" si="3"/>
        <v>-4779412.42</v>
      </c>
      <c r="G52" s="21">
        <f t="shared" si="2"/>
        <v>-4779412.42</v>
      </c>
      <c r="H52" s="22">
        <v>8902205.2200000007</v>
      </c>
      <c r="I52" s="11">
        <f t="shared" si="6"/>
        <v>104.72336561120076</v>
      </c>
    </row>
    <row r="53" spans="1:9" x14ac:dyDescent="0.25">
      <c r="A53" s="3" t="s">
        <v>81</v>
      </c>
      <c r="B53" s="4" t="s">
        <v>82</v>
      </c>
      <c r="C53" s="24">
        <f>SUM(C54:C56)</f>
        <v>23455047.299999997</v>
      </c>
      <c r="D53" s="24">
        <f>SUM(D54:D56)</f>
        <v>23338162.109999999</v>
      </c>
      <c r="E53" s="24">
        <f>SUM(E54:E56)</f>
        <v>11096785.210000001</v>
      </c>
      <c r="F53" s="25">
        <f t="shared" si="3"/>
        <v>-12358262.089999996</v>
      </c>
      <c r="G53" s="25">
        <f t="shared" si="2"/>
        <v>-12241376.899999999</v>
      </c>
      <c r="H53" s="26">
        <f>SUM(H54:H56)</f>
        <v>12134286.5</v>
      </c>
      <c r="I53" s="7">
        <f t="shared" si="6"/>
        <v>91.449836873391774</v>
      </c>
    </row>
    <row r="54" spans="1:9" x14ac:dyDescent="0.25">
      <c r="A54" s="9" t="s">
        <v>83</v>
      </c>
      <c r="B54" s="10" t="s">
        <v>84</v>
      </c>
      <c r="C54" s="20">
        <v>0</v>
      </c>
      <c r="D54" s="20">
        <v>0</v>
      </c>
      <c r="E54" s="20">
        <v>0</v>
      </c>
      <c r="F54" s="21">
        <f t="shared" si="3"/>
        <v>0</v>
      </c>
      <c r="G54" s="21">
        <f t="shared" si="2"/>
        <v>0</v>
      </c>
      <c r="H54" s="22">
        <v>8762198.4199999999</v>
      </c>
      <c r="I54" s="11">
        <f t="shared" si="6"/>
        <v>0</v>
      </c>
    </row>
    <row r="55" spans="1:9" x14ac:dyDescent="0.25">
      <c r="A55" s="9" t="s">
        <v>85</v>
      </c>
      <c r="B55" s="10" t="s">
        <v>86</v>
      </c>
      <c r="C55" s="20">
        <v>1214496.8999999999</v>
      </c>
      <c r="D55" s="20">
        <v>1214496.8999999999</v>
      </c>
      <c r="E55" s="20">
        <v>296400</v>
      </c>
      <c r="F55" s="21">
        <f t="shared" si="3"/>
        <v>-918096.89999999991</v>
      </c>
      <c r="G55" s="21">
        <f t="shared" si="2"/>
        <v>-918096.89999999991</v>
      </c>
      <c r="H55" s="22">
        <v>1842673.52</v>
      </c>
      <c r="I55" s="11">
        <f t="shared" si="6"/>
        <v>16.085323676871418</v>
      </c>
    </row>
    <row r="56" spans="1:9" x14ac:dyDescent="0.25">
      <c r="A56" s="9" t="s">
        <v>87</v>
      </c>
      <c r="B56" s="10" t="s">
        <v>88</v>
      </c>
      <c r="C56" s="20">
        <v>22240550.399999999</v>
      </c>
      <c r="D56" s="20">
        <v>22123665.210000001</v>
      </c>
      <c r="E56" s="20">
        <v>10800385.210000001</v>
      </c>
      <c r="F56" s="21">
        <f t="shared" si="3"/>
        <v>-11440165.189999998</v>
      </c>
      <c r="G56" s="21">
        <f t="shared" si="2"/>
        <v>-11323280</v>
      </c>
      <c r="H56" s="22">
        <v>1529414.56</v>
      </c>
      <c r="I56" s="11">
        <f t="shared" si="6"/>
        <v>706.17774228591111</v>
      </c>
    </row>
    <row r="57" spans="1:9" x14ac:dyDescent="0.25">
      <c r="A57" s="3" t="s">
        <v>89</v>
      </c>
      <c r="B57" s="4" t="s">
        <v>90</v>
      </c>
      <c r="C57" s="24">
        <f>SUM(C58:C58)</f>
        <v>20401300</v>
      </c>
      <c r="D57" s="24">
        <f>SUM(D58:D58)</f>
        <v>20401300</v>
      </c>
      <c r="E57" s="24">
        <f>SUM(E58:E58)</f>
        <v>0</v>
      </c>
      <c r="F57" s="25">
        <f t="shared" si="3"/>
        <v>-20401300</v>
      </c>
      <c r="G57" s="25">
        <f t="shared" si="2"/>
        <v>-20401300</v>
      </c>
      <c r="H57" s="26">
        <f>SUM(H58:H58)</f>
        <v>0</v>
      </c>
      <c r="I57" s="7">
        <v>0</v>
      </c>
    </row>
    <row r="58" spans="1:9" x14ac:dyDescent="0.25">
      <c r="A58" s="9" t="s">
        <v>91</v>
      </c>
      <c r="B58" s="10" t="s">
        <v>92</v>
      </c>
      <c r="C58" s="20">
        <v>20401300</v>
      </c>
      <c r="D58" s="20">
        <v>20401300</v>
      </c>
      <c r="E58" s="20">
        <v>0</v>
      </c>
      <c r="F58" s="21">
        <f t="shared" si="3"/>
        <v>-20401300</v>
      </c>
      <c r="G58" s="21">
        <f t="shared" si="2"/>
        <v>-20401300</v>
      </c>
      <c r="H58" s="22">
        <v>0</v>
      </c>
      <c r="I58" s="11">
        <v>0</v>
      </c>
    </row>
    <row r="59" spans="1:9" x14ac:dyDescent="0.25">
      <c r="A59" s="17"/>
    </row>
    <row r="60" spans="1:9" x14ac:dyDescent="0.25">
      <c r="A60" s="19"/>
    </row>
  </sheetData>
  <mergeCells count="1">
    <mergeCell ref="A1:I1"/>
  </mergeCells>
  <pageMargins left="0.7" right="0.7" top="0.75" bottom="0.75" header="0.3" footer="0.3"/>
  <pageSetup paperSize="9" scale="63" orientation="portrait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PC3</cp:lastModifiedBy>
  <dcterms:created xsi:type="dcterms:W3CDTF">2017-12-11T14:03:53Z</dcterms:created>
  <dcterms:modified xsi:type="dcterms:W3CDTF">2024-10-17T12:28:55Z</dcterms:modified>
</cp:coreProperties>
</file>