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3 год\Уточнение январь (1)\Приложения\"/>
    </mc:Choice>
  </mc:AlternateContent>
  <bookViews>
    <workbookView xWindow="-120" yWindow="-120" windowWidth="29040" windowHeight="15840"/>
  </bookViews>
  <sheets>
    <sheet name="№ 8 (9) Источники 2023-2025" sheetId="1" r:id="rId1"/>
  </sheets>
  <definedNames>
    <definedName name="_xlnm.Print_Titles" localSheetId="0">'№ 8 (9) Источники 2023-2025'!$15:$17</definedName>
    <definedName name="_xlnm.Print_Area" localSheetId="0">'№ 8 (9) Источники 2023-2025'!$C$1:$N$46</definedName>
  </definedNames>
  <calcPr calcId="162913"/>
</workbook>
</file>

<file path=xl/calcChain.xml><?xml version="1.0" encoding="utf-8"?>
<calcChain xmlns="http://schemas.openxmlformats.org/spreadsheetml/2006/main">
  <c r="L33" i="1" l="1"/>
  <c r="N34" i="1" l="1"/>
  <c r="N33" i="1"/>
  <c r="N18" i="1"/>
  <c r="M19" i="1"/>
  <c r="M34" i="1"/>
  <c r="M33" i="1"/>
  <c r="M18" i="1"/>
  <c r="L19" i="1"/>
  <c r="L34" i="1" l="1"/>
  <c r="L18" i="1"/>
  <c r="N19" i="1" l="1"/>
  <c r="L24" i="1" l="1"/>
  <c r="N30" i="1" l="1"/>
  <c r="L38" i="1" l="1"/>
  <c r="M45" i="1" l="1"/>
  <c r="N45" i="1"/>
  <c r="M44" i="1"/>
  <c r="N44" i="1"/>
  <c r="M41" i="1"/>
  <c r="M40" i="1" s="1"/>
  <c r="N41" i="1"/>
  <c r="N40" i="1" s="1"/>
  <c r="M42" i="1"/>
  <c r="N42" i="1"/>
  <c r="M38" i="1"/>
  <c r="M37" i="1" s="1"/>
  <c r="N38" i="1"/>
  <c r="N37" i="1" s="1"/>
  <c r="M30" i="1"/>
  <c r="L30" i="1"/>
  <c r="M28" i="1"/>
  <c r="N28" i="1"/>
  <c r="L28" i="1"/>
  <c r="M25" i="1" s="1"/>
  <c r="M24" i="1" l="1"/>
  <c r="M27" i="1"/>
  <c r="M26" i="1" s="1"/>
  <c r="N27" i="1"/>
  <c r="N26" i="1" s="1"/>
  <c r="N36" i="1"/>
  <c r="N35" i="1" s="1"/>
  <c r="M36" i="1"/>
  <c r="M35" i="1" s="1"/>
  <c r="L27" i="1"/>
  <c r="L26" i="1" s="1"/>
  <c r="L22" i="1" l="1"/>
  <c r="L41" i="1"/>
  <c r="L40" i="1" s="1"/>
  <c r="L42" i="1"/>
  <c r="L44" i="1"/>
  <c r="L45" i="1"/>
  <c r="L32" i="1" l="1"/>
  <c r="L21" i="1"/>
  <c r="L36" i="1"/>
  <c r="L35" i="1" s="1"/>
  <c r="L37" i="1"/>
  <c r="M23" i="1" l="1"/>
  <c r="L20" i="1"/>
  <c r="M22" i="1" l="1"/>
  <c r="N25" i="1" s="1"/>
  <c r="M32" i="1"/>
  <c r="M21" i="1" l="1"/>
  <c r="N24" i="1"/>
  <c r="N23" i="1" l="1"/>
  <c r="N32" i="1" s="1"/>
  <c r="M20" i="1"/>
  <c r="N22" i="1" l="1"/>
  <c r="N21" i="1" s="1"/>
  <c r="N20" i="1" s="1"/>
</calcChain>
</file>

<file path=xl/sharedStrings.xml><?xml version="1.0" encoding="utf-8"?>
<sst xmlns="http://schemas.openxmlformats.org/spreadsheetml/2006/main" count="273" uniqueCount="77">
  <si>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</si>
  <si>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</si>
  <si>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</si>
  <si>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</si>
  <si>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</si>
  <si>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</si>
  <si>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</si>
  <si>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</si>
  <si>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</si>
  <si>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</si>
  <si>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</si>
  <si>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</si>
  <si>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</si>
  <si>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</si>
  <si>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</si>
  <si>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</si>
  <si>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</si>
  <si>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</si>
  <si>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</si>
  <si>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</si>
  <si>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</si>
  <si>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</si>
  <si>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</si>
  <si>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</si>
  <si>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</si>
  <si>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</si>
  <si>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</si>
  <si>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</si>
  <si>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</si>
  <si>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</si>
  <si>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</si>
  <si>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</si>
  <si>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</si>
  <si>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</si>
  <si>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</si>
  <si>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</si>
  <si>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</si>
  <si>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</si>
  <si>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</si>
  <si>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</si>
  <si>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</si>
  <si>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</si>
  <si>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</si>
  <si>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</si>
  <si>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</si>
  <si>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</si>
  <si>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</si>
  <si>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</si>
  <si>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</si>
  <si>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</si>
  <si>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</si>
  <si>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</si>
  <si>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</si>
  <si>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</si>
  <si>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</si>
  <si>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</si>
  <si>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</si>
  <si>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</si>
  <si>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</si>
  <si>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</si>
  <si>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</si>
  <si>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</si>
  <si>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</si>
  <si>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</si>
  <si>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</si>
  <si>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</si>
  <si>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</si>
  <si>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на 2023 год и плановый период 2024 и 2025 годов</t>
  </si>
  <si>
    <t>2025 год</t>
  </si>
  <si>
    <t>к решению Совета депутатов</t>
  </si>
  <si>
    <t>Рузского городского округа</t>
  </si>
  <si>
    <t>Московской области</t>
  </si>
  <si>
    <t>"О бюджете Рузского городского округа</t>
  </si>
  <si>
    <t xml:space="preserve">от "___" декабря 2022 года № </t>
  </si>
  <si>
    <t>Московской области на 2023 год</t>
  </si>
  <si>
    <t>и плановый период 2023 и 2025 годов"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</si>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</sst>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6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2" fillId="0" borderId="0"/>
  </cellStyleXfs>
  <cellXfs count="82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" fontId="24" fillId="28" borderId="17" xfId="0" applyNumberFormat="1" applyFont="1" applyFill="1" applyBorder="1" applyAlignment="1">
      <alignment horizontal="center" vertical="center" wrapText="1"/>
    </xf>
    <xf numFmtId="165" fontId="28" fillId="0" borderId="2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  <xf numFmtId="0" fontId="26" fillId="0" borderId="0" xfId="615" applyFont="1" applyAlignment="1">
      <alignment horizontal="right"/>
    </xf>
    <xf numFmtId="0" fontId="26" fillId="0" borderId="0" xfId="615" applyFont="1" applyAlignment="1">
      <alignment horizontal="right"/>
    </xf>
    <xf numFmtId="166" fontId="26" fillId="0" borderId="0" xfId="0" applyNumberFormat="1" applyFont="1" applyBorder="1" applyAlignment="1">
      <alignment horizontal="left" wrapText="1"/>
    </xf>
    <xf numFmtId="4" fontId="26" fillId="0" borderId="0" xfId="0" applyNumberFormat="1" applyFont="1" applyBorder="1" applyAlignment="1">
      <alignment wrapText="1"/>
    </xf>
    <xf numFmtId="4" fontId="28" fillId="0" borderId="0" xfId="0" applyNumberFormat="1" applyFont="1" applyBorder="1" applyAlignment="1">
      <alignment wrapText="1"/>
    </xf>
    <xf numFmtId="4" fontId="26" fillId="0" borderId="0" xfId="0" applyNumberFormat="1" applyFont="1" applyBorder="1" applyAlignment="1"/>
  </cellXfs>
  <cellStyles count="61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92"/>
  <sheetViews>
    <sheetView tabSelected="1" topLeftCell="C22" zoomScaleNormal="100" workbookViewId="0">
      <selection activeCell="L32" sqref="L32"/>
    </sheetView>
  </sheetViews>
  <sheetFormatPr defaultColWidth="6.42578125" defaultRowHeight="12.75" x14ac:dyDescent="0.2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1" customWidth="1"/>
    <col min="13" max="14" width="21.5703125" style="46" customWidth="1"/>
    <col min="15" max="15" width="18.28515625" style="79" bestFit="1" customWidth="1"/>
    <col min="16" max="16" width="6.42578125" style="4"/>
    <col min="17" max="17" width="12.42578125" style="4" customWidth="1"/>
    <col min="18" max="16384" width="6.42578125" style="4"/>
  </cols>
  <sheetData>
    <row r="1" spans="1:14" x14ac:dyDescent="0.2">
      <c r="A1" s="76"/>
      <c r="B1" s="76"/>
      <c r="C1" s="76"/>
      <c r="D1" s="76"/>
      <c r="E1" s="76"/>
      <c r="F1" s="76"/>
      <c r="G1" s="76"/>
      <c r="H1" s="76"/>
      <c r="I1" s="76"/>
      <c r="J1" s="77" t="s">
        <v>76</v>
      </c>
      <c r="K1" s="77"/>
      <c r="L1" s="77"/>
      <c r="M1" s="77"/>
      <c r="N1" s="77"/>
    </row>
    <row r="2" spans="1:14" x14ac:dyDescent="0.2">
      <c r="A2" s="76"/>
      <c r="B2" s="76"/>
      <c r="C2" s="76"/>
      <c r="D2" s="76"/>
      <c r="E2" s="76"/>
      <c r="F2" s="76"/>
      <c r="G2" s="76"/>
      <c r="H2" s="76"/>
      <c r="I2" s="76"/>
      <c r="J2" s="77" t="s">
        <v>69</v>
      </c>
      <c r="K2" s="77"/>
      <c r="L2" s="77"/>
      <c r="M2" s="77"/>
      <c r="N2" s="77"/>
    </row>
    <row r="3" spans="1:14" x14ac:dyDescent="0.2">
      <c r="A3" s="76"/>
      <c r="B3" s="76"/>
      <c r="C3" s="76"/>
      <c r="D3" s="76"/>
      <c r="E3" s="76"/>
      <c r="F3" s="76"/>
      <c r="G3" s="76"/>
      <c r="H3" s="76"/>
      <c r="I3" s="76"/>
      <c r="J3" s="77" t="s">
        <v>70</v>
      </c>
      <c r="K3" s="77"/>
      <c r="L3" s="77"/>
      <c r="M3" s="77"/>
      <c r="N3" s="77"/>
    </row>
    <row r="4" spans="1:14" x14ac:dyDescent="0.2">
      <c r="A4" s="76"/>
      <c r="B4" s="76"/>
      <c r="C4" s="76"/>
      <c r="D4" s="76"/>
      <c r="E4" s="76"/>
      <c r="F4" s="76"/>
      <c r="G4" s="76"/>
      <c r="H4" s="76"/>
      <c r="I4" s="76"/>
      <c r="J4" s="77" t="s">
        <v>71</v>
      </c>
      <c r="K4" s="77"/>
      <c r="L4" s="77"/>
      <c r="M4" s="77"/>
      <c r="N4" s="77"/>
    </row>
    <row r="5" spans="1:14" x14ac:dyDescent="0.2">
      <c r="A5" s="76"/>
      <c r="B5" s="76"/>
      <c r="C5" s="76"/>
      <c r="D5" s="76"/>
      <c r="E5" s="76"/>
      <c r="F5" s="76"/>
      <c r="G5" s="76"/>
      <c r="H5" s="76"/>
      <c r="I5" s="76"/>
      <c r="J5" s="77" t="s">
        <v>72</v>
      </c>
      <c r="K5" s="77"/>
      <c r="L5" s="77"/>
      <c r="M5" s="77"/>
      <c r="N5" s="77"/>
    </row>
    <row r="6" spans="1:14" ht="12.75" customHeight="1" x14ac:dyDescent="0.2">
      <c r="A6" s="76"/>
      <c r="B6" s="76"/>
      <c r="C6" s="76"/>
      <c r="D6" s="76"/>
      <c r="E6" s="76"/>
      <c r="F6" s="76"/>
      <c r="G6" s="76"/>
      <c r="H6" s="76"/>
      <c r="I6" s="76"/>
      <c r="J6" s="77" t="s">
        <v>74</v>
      </c>
      <c r="K6" s="77"/>
      <c r="L6" s="77"/>
      <c r="M6" s="77"/>
      <c r="N6" s="77"/>
    </row>
    <row r="7" spans="1:14" ht="12.75" customHeight="1" x14ac:dyDescent="0.2">
      <c r="A7" s="76"/>
      <c r="B7" s="76"/>
      <c r="C7" s="76"/>
      <c r="D7" s="76"/>
      <c r="E7" s="76"/>
      <c r="F7" s="76"/>
      <c r="G7" s="76"/>
      <c r="H7" s="76"/>
      <c r="I7" s="76"/>
      <c r="J7" s="77" t="s">
        <v>75</v>
      </c>
      <c r="K7" s="77"/>
      <c r="L7" s="77"/>
      <c r="M7" s="77"/>
      <c r="N7" s="77"/>
    </row>
    <row r="8" spans="1:14" ht="18.75" customHeight="1" x14ac:dyDescent="0.2">
      <c r="A8" s="76"/>
      <c r="B8" s="76"/>
      <c r="C8" s="76"/>
      <c r="D8" s="76"/>
      <c r="E8" s="76"/>
      <c r="F8" s="76"/>
      <c r="G8" s="76"/>
      <c r="H8" s="76"/>
      <c r="I8" s="76"/>
      <c r="J8" s="77" t="s">
        <v>73</v>
      </c>
      <c r="K8" s="77"/>
      <c r="L8" s="77"/>
      <c r="M8" s="77"/>
      <c r="N8" s="77"/>
    </row>
    <row r="10" spans="1:14" x14ac:dyDescent="0.2">
      <c r="K10" s="5"/>
      <c r="L10" s="45"/>
    </row>
    <row r="11" spans="1:14" ht="15.75" x14ac:dyDescent="0.2">
      <c r="C11" s="56" t="s">
        <v>66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ht="15.75" x14ac:dyDescent="0.2">
      <c r="C12" s="56" t="s">
        <v>67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1:14" x14ac:dyDescent="0.2">
      <c r="K13" s="6"/>
      <c r="L13" s="46"/>
    </row>
    <row r="14" spans="1:14" ht="12.75" customHeight="1" x14ac:dyDescent="0.2">
      <c r="C14" s="55" t="s">
        <v>46</v>
      </c>
      <c r="D14" s="55"/>
      <c r="E14" s="55"/>
      <c r="F14" s="55"/>
      <c r="G14" s="55"/>
      <c r="H14" s="55"/>
      <c r="I14" s="55"/>
      <c r="K14" s="7"/>
    </row>
    <row r="15" spans="1:14" ht="37.5" customHeight="1" x14ac:dyDescent="0.2">
      <c r="C15" s="59" t="s">
        <v>48</v>
      </c>
      <c r="D15" s="60"/>
      <c r="E15" s="60"/>
      <c r="F15" s="60"/>
      <c r="G15" s="60"/>
      <c r="H15" s="60"/>
      <c r="I15" s="60"/>
      <c r="J15" s="61"/>
      <c r="K15" s="66" t="s">
        <v>0</v>
      </c>
      <c r="L15" s="68" t="s">
        <v>1</v>
      </c>
      <c r="M15" s="68"/>
      <c r="N15" s="68"/>
    </row>
    <row r="16" spans="1:14" ht="78" customHeight="1" x14ac:dyDescent="0.2">
      <c r="C16" s="64" t="s">
        <v>49</v>
      </c>
      <c r="D16" s="63" t="s">
        <v>50</v>
      </c>
      <c r="E16" s="63" t="s">
        <v>51</v>
      </c>
      <c r="F16" s="62" t="s">
        <v>53</v>
      </c>
      <c r="G16" s="62"/>
      <c r="H16" s="62"/>
      <c r="I16" s="62" t="s">
        <v>54</v>
      </c>
      <c r="J16" s="62"/>
      <c r="K16" s="66"/>
      <c r="L16" s="72" t="s">
        <v>47</v>
      </c>
      <c r="M16" s="74" t="s">
        <v>58</v>
      </c>
      <c r="N16" s="75"/>
    </row>
    <row r="17" spans="3:15" ht="51.75" customHeight="1" x14ac:dyDescent="0.2">
      <c r="C17" s="65"/>
      <c r="D17" s="63"/>
      <c r="E17" s="63"/>
      <c r="F17" s="53" t="s">
        <v>2</v>
      </c>
      <c r="G17" s="53" t="s">
        <v>3</v>
      </c>
      <c r="H17" s="53" t="s">
        <v>52</v>
      </c>
      <c r="I17" s="53" t="s">
        <v>55</v>
      </c>
      <c r="J17" s="53" t="s">
        <v>56</v>
      </c>
      <c r="K17" s="67"/>
      <c r="L17" s="73"/>
      <c r="M17" s="54" t="s">
        <v>62</v>
      </c>
      <c r="N17" s="54" t="s">
        <v>68</v>
      </c>
    </row>
    <row r="18" spans="3:15" s="9" customFormat="1" ht="36" customHeight="1" x14ac:dyDescent="0.25">
      <c r="C18" s="69"/>
      <c r="D18" s="70"/>
      <c r="E18" s="70"/>
      <c r="F18" s="70"/>
      <c r="G18" s="70"/>
      <c r="H18" s="70"/>
      <c r="I18" s="70"/>
      <c r="J18" s="71"/>
      <c r="K18" s="8" t="s">
        <v>57</v>
      </c>
      <c r="L18" s="44">
        <f>5204008.17063-5530386.72081</f>
        <v>-326378.55018000025</v>
      </c>
      <c r="M18" s="44">
        <f>4497125.99478-4585125.99478</f>
        <v>-88000</v>
      </c>
      <c r="N18" s="44">
        <f>4268428.87496-4285428.87496</f>
        <v>-17000</v>
      </c>
      <c r="O18" s="80"/>
    </row>
    <row r="19" spans="3:15" ht="52.5" customHeight="1" x14ac:dyDescent="0.2">
      <c r="C19" s="10"/>
      <c r="D19" s="10"/>
      <c r="E19" s="10"/>
      <c r="F19" s="10"/>
      <c r="G19" s="10"/>
      <c r="H19" s="10"/>
      <c r="I19" s="10"/>
      <c r="J19" s="11"/>
      <c r="K19" s="12" t="s">
        <v>61</v>
      </c>
      <c r="L19" s="1">
        <f>-(L18+L32-64526.21)/(2825244-1366851.42)*100</f>
        <v>6.0914469271367242</v>
      </c>
      <c r="M19" s="1">
        <f>-(M18)/(2604377-1112831.7)*100</f>
        <v>5.8999213768431975</v>
      </c>
      <c r="N19" s="1">
        <f>-(N18)/(2601134-1011649.55)*100</f>
        <v>1.069529179728685</v>
      </c>
    </row>
    <row r="20" spans="3:15" s="9" customFormat="1" ht="18.75" customHeight="1" x14ac:dyDescent="0.25">
      <c r="C20" s="40" t="s">
        <v>4</v>
      </c>
      <c r="D20" s="40" t="s">
        <v>5</v>
      </c>
      <c r="E20" s="40" t="s">
        <v>6</v>
      </c>
      <c r="F20" s="40" t="s">
        <v>6</v>
      </c>
      <c r="G20" s="40" t="s">
        <v>6</v>
      </c>
      <c r="H20" s="40" t="s">
        <v>6</v>
      </c>
      <c r="I20" s="40" t="s">
        <v>7</v>
      </c>
      <c r="J20" s="41" t="s">
        <v>4</v>
      </c>
      <c r="K20" s="42" t="s">
        <v>8</v>
      </c>
      <c r="L20" s="43">
        <f>L21+L26+L32+L35</f>
        <v>326378.55018000025</v>
      </c>
      <c r="M20" s="43">
        <f t="shared" ref="M20:N20" si="0">M21+M26+M32+M35</f>
        <v>88000</v>
      </c>
      <c r="N20" s="43">
        <f t="shared" si="0"/>
        <v>17000</v>
      </c>
      <c r="O20" s="80"/>
    </row>
    <row r="21" spans="3:15" ht="18.75" customHeight="1" x14ac:dyDescent="0.2">
      <c r="C21" s="15" t="s">
        <v>4</v>
      </c>
      <c r="D21" s="15" t="s">
        <v>5</v>
      </c>
      <c r="E21" s="15" t="s">
        <v>9</v>
      </c>
      <c r="F21" s="15" t="s">
        <v>6</v>
      </c>
      <c r="G21" s="15" t="s">
        <v>6</v>
      </c>
      <c r="H21" s="15" t="s">
        <v>6</v>
      </c>
      <c r="I21" s="15" t="s">
        <v>7</v>
      </c>
      <c r="J21" s="16" t="s">
        <v>4</v>
      </c>
      <c r="K21" s="13" t="s">
        <v>10</v>
      </c>
      <c r="L21" s="14">
        <f>L22+L24</f>
        <v>78200</v>
      </c>
      <c r="M21" s="14">
        <f>M22+M24</f>
        <v>141889</v>
      </c>
      <c r="N21" s="14">
        <f>N22+N24</f>
        <v>72522</v>
      </c>
    </row>
    <row r="22" spans="3:15" ht="28.5" x14ac:dyDescent="0.2">
      <c r="C22" s="17" t="s">
        <v>4</v>
      </c>
      <c r="D22" s="17" t="s">
        <v>5</v>
      </c>
      <c r="E22" s="17" t="s">
        <v>9</v>
      </c>
      <c r="F22" s="17" t="s">
        <v>6</v>
      </c>
      <c r="G22" s="17" t="s">
        <v>6</v>
      </c>
      <c r="H22" s="17" t="s">
        <v>6</v>
      </c>
      <c r="I22" s="17" t="s">
        <v>7</v>
      </c>
      <c r="J22" s="18" t="s">
        <v>11</v>
      </c>
      <c r="K22" s="19" t="s">
        <v>59</v>
      </c>
      <c r="L22" s="20">
        <f>L23</f>
        <v>78200</v>
      </c>
      <c r="M22" s="21">
        <f>M23</f>
        <v>220089</v>
      </c>
      <c r="N22" s="21">
        <f t="shared" ref="N22" si="1">N23</f>
        <v>214411</v>
      </c>
    </row>
    <row r="23" spans="3:15" ht="28.5" x14ac:dyDescent="0.2">
      <c r="C23" s="17" t="s">
        <v>63</v>
      </c>
      <c r="D23" s="17" t="s">
        <v>5</v>
      </c>
      <c r="E23" s="17" t="s">
        <v>9</v>
      </c>
      <c r="F23" s="17" t="s">
        <v>6</v>
      </c>
      <c r="G23" s="17" t="s">
        <v>6</v>
      </c>
      <c r="H23" s="22" t="s">
        <v>26</v>
      </c>
      <c r="I23" s="17" t="s">
        <v>7</v>
      </c>
      <c r="J23" s="18" t="s">
        <v>13</v>
      </c>
      <c r="K23" s="19" t="s">
        <v>60</v>
      </c>
      <c r="L23" s="20">
        <v>78200</v>
      </c>
      <c r="M23" s="23">
        <f>L21-M18-M31</f>
        <v>220089</v>
      </c>
      <c r="N23" s="23">
        <f>M21-N18-N31</f>
        <v>214411</v>
      </c>
    </row>
    <row r="24" spans="3:15" ht="28.5" x14ac:dyDescent="0.2">
      <c r="C24" s="17" t="s">
        <v>4</v>
      </c>
      <c r="D24" s="17" t="s">
        <v>5</v>
      </c>
      <c r="E24" s="17" t="s">
        <v>9</v>
      </c>
      <c r="F24" s="17" t="s">
        <v>6</v>
      </c>
      <c r="G24" s="17" t="s">
        <v>6</v>
      </c>
      <c r="H24" s="17" t="s">
        <v>6</v>
      </c>
      <c r="I24" s="17" t="s">
        <v>7</v>
      </c>
      <c r="J24" s="18" t="s">
        <v>14</v>
      </c>
      <c r="K24" s="19" t="s">
        <v>15</v>
      </c>
      <c r="L24" s="24">
        <f>L25</f>
        <v>0</v>
      </c>
      <c r="M24" s="24">
        <f>M25</f>
        <v>-78200</v>
      </c>
      <c r="N24" s="24">
        <f t="shared" ref="N24" si="2">N25</f>
        <v>-141889</v>
      </c>
    </row>
    <row r="25" spans="3:15" ht="28.5" x14ac:dyDescent="0.2">
      <c r="C25" s="17" t="s">
        <v>63</v>
      </c>
      <c r="D25" s="17" t="s">
        <v>5</v>
      </c>
      <c r="E25" s="17" t="s">
        <v>9</v>
      </c>
      <c r="F25" s="17" t="s">
        <v>6</v>
      </c>
      <c r="G25" s="17" t="s">
        <v>6</v>
      </c>
      <c r="H25" s="17" t="s">
        <v>26</v>
      </c>
      <c r="I25" s="17" t="s">
        <v>7</v>
      </c>
      <c r="J25" s="18" t="s">
        <v>16</v>
      </c>
      <c r="K25" s="19" t="s">
        <v>42</v>
      </c>
      <c r="L25" s="24">
        <v>0</v>
      </c>
      <c r="M25" s="23">
        <f>-(L23+L28+L25)</f>
        <v>-78200</v>
      </c>
      <c r="N25" s="23">
        <f>-(M22+M25)</f>
        <v>-141889</v>
      </c>
    </row>
    <row r="26" spans="3:15" ht="30" x14ac:dyDescent="0.2">
      <c r="C26" s="15" t="s">
        <v>4</v>
      </c>
      <c r="D26" s="15" t="s">
        <v>5</v>
      </c>
      <c r="E26" s="15" t="s">
        <v>17</v>
      </c>
      <c r="F26" s="15" t="s">
        <v>6</v>
      </c>
      <c r="G26" s="15" t="s">
        <v>6</v>
      </c>
      <c r="H26" s="15" t="s">
        <v>6</v>
      </c>
      <c r="I26" s="15" t="s">
        <v>7</v>
      </c>
      <c r="J26" s="16" t="s">
        <v>4</v>
      </c>
      <c r="K26" s="13" t="s">
        <v>18</v>
      </c>
      <c r="L26" s="25">
        <f>L27</f>
        <v>-53889</v>
      </c>
      <c r="M26" s="25">
        <f t="shared" ref="M26:N26" si="3">M27</f>
        <v>-53889</v>
      </c>
      <c r="N26" s="25">
        <f t="shared" si="3"/>
        <v>-55522</v>
      </c>
    </row>
    <row r="27" spans="3:15" ht="30" x14ac:dyDescent="0.2">
      <c r="C27" s="15" t="s">
        <v>4</v>
      </c>
      <c r="D27" s="15" t="s">
        <v>5</v>
      </c>
      <c r="E27" s="15" t="s">
        <v>17</v>
      </c>
      <c r="F27" s="15" t="s">
        <v>5</v>
      </c>
      <c r="G27" s="15" t="s">
        <v>6</v>
      </c>
      <c r="H27" s="15" t="s">
        <v>6</v>
      </c>
      <c r="I27" s="15" t="s">
        <v>7</v>
      </c>
      <c r="J27" s="16" t="s">
        <v>4</v>
      </c>
      <c r="K27" s="13" t="s">
        <v>19</v>
      </c>
      <c r="L27" s="25">
        <f>L28+L30</f>
        <v>-53889</v>
      </c>
      <c r="M27" s="25">
        <f t="shared" ref="M27:N27" si="4">M28+M30</f>
        <v>-53889</v>
      </c>
      <c r="N27" s="25">
        <f t="shared" si="4"/>
        <v>-55522</v>
      </c>
    </row>
    <row r="28" spans="3:15" ht="36" customHeight="1" x14ac:dyDescent="0.2">
      <c r="C28" s="17" t="s">
        <v>4</v>
      </c>
      <c r="D28" s="17" t="s">
        <v>5</v>
      </c>
      <c r="E28" s="17" t="s">
        <v>17</v>
      </c>
      <c r="F28" s="17" t="s">
        <v>5</v>
      </c>
      <c r="G28" s="17" t="s">
        <v>6</v>
      </c>
      <c r="H28" s="17" t="s">
        <v>6</v>
      </c>
      <c r="I28" s="17" t="s">
        <v>7</v>
      </c>
      <c r="J28" s="18" t="s">
        <v>11</v>
      </c>
      <c r="K28" s="19" t="s">
        <v>64</v>
      </c>
      <c r="L28" s="24">
        <f>L29</f>
        <v>0</v>
      </c>
      <c r="M28" s="24">
        <f t="shared" ref="M28:N28" si="5">M29</f>
        <v>0</v>
      </c>
      <c r="N28" s="24">
        <f t="shared" si="5"/>
        <v>0</v>
      </c>
    </row>
    <row r="29" spans="3:15" ht="63" customHeight="1" x14ac:dyDescent="0.2">
      <c r="C29" s="17" t="s">
        <v>63</v>
      </c>
      <c r="D29" s="17" t="s">
        <v>5</v>
      </c>
      <c r="E29" s="17" t="s">
        <v>17</v>
      </c>
      <c r="F29" s="17" t="s">
        <v>5</v>
      </c>
      <c r="G29" s="17" t="s">
        <v>6</v>
      </c>
      <c r="H29" s="17" t="s">
        <v>26</v>
      </c>
      <c r="I29" s="17" t="s">
        <v>7</v>
      </c>
      <c r="J29" s="18" t="s">
        <v>13</v>
      </c>
      <c r="K29" s="19" t="s">
        <v>65</v>
      </c>
      <c r="L29" s="24">
        <v>0</v>
      </c>
      <c r="M29" s="23">
        <v>0</v>
      </c>
      <c r="N29" s="23">
        <v>0</v>
      </c>
    </row>
    <row r="30" spans="3:15" ht="62.25" customHeight="1" x14ac:dyDescent="0.2">
      <c r="C30" s="17" t="s">
        <v>4</v>
      </c>
      <c r="D30" s="17" t="s">
        <v>5</v>
      </c>
      <c r="E30" s="17" t="s">
        <v>17</v>
      </c>
      <c r="F30" s="17" t="s">
        <v>5</v>
      </c>
      <c r="G30" s="17" t="s">
        <v>6</v>
      </c>
      <c r="H30" s="17" t="s">
        <v>6</v>
      </c>
      <c r="I30" s="17" t="s">
        <v>7</v>
      </c>
      <c r="J30" s="18" t="s">
        <v>14</v>
      </c>
      <c r="K30" s="19" t="s">
        <v>20</v>
      </c>
      <c r="L30" s="24">
        <f>L31</f>
        <v>-53889</v>
      </c>
      <c r="M30" s="24">
        <f t="shared" ref="M30:N30" si="6">M31</f>
        <v>-53889</v>
      </c>
      <c r="N30" s="24">
        <f t="shared" si="6"/>
        <v>-55522</v>
      </c>
    </row>
    <row r="31" spans="3:15" ht="66" customHeight="1" x14ac:dyDescent="0.2">
      <c r="C31" s="17" t="s">
        <v>63</v>
      </c>
      <c r="D31" s="17" t="s">
        <v>5</v>
      </c>
      <c r="E31" s="17" t="s">
        <v>17</v>
      </c>
      <c r="F31" s="17" t="s">
        <v>5</v>
      </c>
      <c r="G31" s="17" t="s">
        <v>6</v>
      </c>
      <c r="H31" s="17" t="s">
        <v>26</v>
      </c>
      <c r="I31" s="17" t="s">
        <v>7</v>
      </c>
      <c r="J31" s="18" t="s">
        <v>16</v>
      </c>
      <c r="K31" s="19" t="s">
        <v>43</v>
      </c>
      <c r="L31" s="24">
        <v>-53889</v>
      </c>
      <c r="M31" s="23">
        <v>-53889</v>
      </c>
      <c r="N31" s="23">
        <v>-55522</v>
      </c>
      <c r="O31" s="78"/>
    </row>
    <row r="32" spans="3:15" ht="15" x14ac:dyDescent="0.2">
      <c r="C32" s="15" t="s">
        <v>4</v>
      </c>
      <c r="D32" s="15" t="s">
        <v>5</v>
      </c>
      <c r="E32" s="15" t="s">
        <v>12</v>
      </c>
      <c r="F32" s="15" t="s">
        <v>6</v>
      </c>
      <c r="G32" s="15" t="s">
        <v>6</v>
      </c>
      <c r="H32" s="15" t="s">
        <v>6</v>
      </c>
      <c r="I32" s="15" t="s">
        <v>7</v>
      </c>
      <c r="J32" s="16" t="s">
        <v>4</v>
      </c>
      <c r="K32" s="13" t="s">
        <v>21</v>
      </c>
      <c r="L32" s="26">
        <f>L34+L33</f>
        <v>302067.55018000025</v>
      </c>
      <c r="M32" s="26">
        <f t="shared" ref="M32:N32" si="7">M34+M33</f>
        <v>0</v>
      </c>
      <c r="N32" s="26">
        <f t="shared" si="7"/>
        <v>0</v>
      </c>
      <c r="O32" s="78"/>
    </row>
    <row r="33" spans="3:14" ht="30" customHeight="1" x14ac:dyDescent="0.2">
      <c r="C33" s="17" t="s">
        <v>63</v>
      </c>
      <c r="D33" s="17" t="s">
        <v>5</v>
      </c>
      <c r="E33" s="17" t="s">
        <v>12</v>
      </c>
      <c r="F33" s="17" t="s">
        <v>9</v>
      </c>
      <c r="G33" s="17" t="s">
        <v>5</v>
      </c>
      <c r="H33" s="17" t="s">
        <v>26</v>
      </c>
      <c r="I33" s="17" t="s">
        <v>7</v>
      </c>
      <c r="J33" s="18" t="s">
        <v>22</v>
      </c>
      <c r="K33" s="19" t="s">
        <v>40</v>
      </c>
      <c r="L33" s="20">
        <f>-(5204008.17063+L23+L40)</f>
        <v>-5282208.1706299996</v>
      </c>
      <c r="M33" s="20">
        <f>-(4497125.99478+M23)</f>
        <v>-4717214.9947800003</v>
      </c>
      <c r="N33" s="20">
        <f>-(4268428.87496+N23)</f>
        <v>-4482839.8749599997</v>
      </c>
    </row>
    <row r="34" spans="3:14" ht="30.75" customHeight="1" x14ac:dyDescent="0.2">
      <c r="C34" s="17" t="s">
        <v>63</v>
      </c>
      <c r="D34" s="17" t="s">
        <v>5</v>
      </c>
      <c r="E34" s="17" t="s">
        <v>12</v>
      </c>
      <c r="F34" s="17" t="s">
        <v>9</v>
      </c>
      <c r="G34" s="17" t="s">
        <v>5</v>
      </c>
      <c r="H34" s="17" t="s">
        <v>26</v>
      </c>
      <c r="I34" s="17" t="s">
        <v>7</v>
      </c>
      <c r="J34" s="18" t="s">
        <v>23</v>
      </c>
      <c r="K34" s="19" t="s">
        <v>39</v>
      </c>
      <c r="L34" s="20">
        <f>(5530386.72081)-L25-L31-L39</f>
        <v>5584275.7208099999</v>
      </c>
      <c r="M34" s="20">
        <f>(4585125.99478)-M25-M31-M39</f>
        <v>4717214.9947800003</v>
      </c>
      <c r="N34" s="20">
        <f>(4285428.87496)-N25-N31-N39</f>
        <v>4482839.8749599997</v>
      </c>
    </row>
    <row r="35" spans="3:14" ht="33.75" customHeight="1" x14ac:dyDescent="0.2">
      <c r="C35" s="15" t="s">
        <v>4</v>
      </c>
      <c r="D35" s="15" t="s">
        <v>5</v>
      </c>
      <c r="E35" s="15" t="s">
        <v>24</v>
      </c>
      <c r="F35" s="15" t="s">
        <v>6</v>
      </c>
      <c r="G35" s="15" t="s">
        <v>6</v>
      </c>
      <c r="H35" s="15" t="s">
        <v>6</v>
      </c>
      <c r="I35" s="15" t="s">
        <v>7</v>
      </c>
      <c r="J35" s="16" t="s">
        <v>4</v>
      </c>
      <c r="K35" s="13" t="s">
        <v>25</v>
      </c>
      <c r="L35" s="27">
        <f>L36+L40</f>
        <v>0</v>
      </c>
      <c r="M35" s="27">
        <f t="shared" ref="M35:N35" si="8">M36+M40</f>
        <v>0</v>
      </c>
      <c r="N35" s="27">
        <f t="shared" si="8"/>
        <v>0</v>
      </c>
    </row>
    <row r="36" spans="3:14" ht="15" x14ac:dyDescent="0.2">
      <c r="C36" s="15" t="s">
        <v>4</v>
      </c>
      <c r="D36" s="15" t="s">
        <v>5</v>
      </c>
      <c r="E36" s="15" t="s">
        <v>24</v>
      </c>
      <c r="F36" s="15" t="s">
        <v>26</v>
      </c>
      <c r="G36" s="15" t="s">
        <v>6</v>
      </c>
      <c r="H36" s="15" t="s">
        <v>6</v>
      </c>
      <c r="I36" s="15" t="s">
        <v>7</v>
      </c>
      <c r="J36" s="16" t="s">
        <v>4</v>
      </c>
      <c r="K36" s="13" t="s">
        <v>27</v>
      </c>
      <c r="L36" s="27">
        <f>L38</f>
        <v>0</v>
      </c>
      <c r="M36" s="27">
        <f t="shared" ref="M36:N36" si="9">M38</f>
        <v>0</v>
      </c>
      <c r="N36" s="27">
        <f t="shared" si="9"/>
        <v>0</v>
      </c>
    </row>
    <row r="37" spans="3:14" ht="30" x14ac:dyDescent="0.2">
      <c r="C37" s="15" t="s">
        <v>4</v>
      </c>
      <c r="D37" s="15" t="s">
        <v>5</v>
      </c>
      <c r="E37" s="15" t="s">
        <v>24</v>
      </c>
      <c r="F37" s="15" t="s">
        <v>26</v>
      </c>
      <c r="G37" s="15" t="s">
        <v>5</v>
      </c>
      <c r="H37" s="15" t="s">
        <v>6</v>
      </c>
      <c r="I37" s="15" t="s">
        <v>7</v>
      </c>
      <c r="J37" s="16" t="s">
        <v>4</v>
      </c>
      <c r="K37" s="13" t="s">
        <v>28</v>
      </c>
      <c r="L37" s="27">
        <f t="shared" ref="L37:N38" si="10">L38</f>
        <v>0</v>
      </c>
      <c r="M37" s="27">
        <f t="shared" si="10"/>
        <v>0</v>
      </c>
      <c r="N37" s="27">
        <f t="shared" si="10"/>
        <v>0</v>
      </c>
    </row>
    <row r="38" spans="3:14" ht="85.5" x14ac:dyDescent="0.2">
      <c r="C38" s="17" t="s">
        <v>4</v>
      </c>
      <c r="D38" s="17" t="s">
        <v>5</v>
      </c>
      <c r="E38" s="17" t="s">
        <v>24</v>
      </c>
      <c r="F38" s="17" t="s">
        <v>26</v>
      </c>
      <c r="G38" s="17" t="s">
        <v>5</v>
      </c>
      <c r="H38" s="17" t="s">
        <v>6</v>
      </c>
      <c r="I38" s="17" t="s">
        <v>7</v>
      </c>
      <c r="J38" s="18" t="s">
        <v>14</v>
      </c>
      <c r="K38" s="19" t="s">
        <v>29</v>
      </c>
      <c r="L38" s="52">
        <f>L39</f>
        <v>0</v>
      </c>
      <c r="M38" s="52">
        <f t="shared" si="10"/>
        <v>0</v>
      </c>
      <c r="N38" s="52">
        <f t="shared" si="10"/>
        <v>0</v>
      </c>
    </row>
    <row r="39" spans="3:14" ht="71.25" x14ac:dyDescent="0.2">
      <c r="C39" s="17" t="s">
        <v>63</v>
      </c>
      <c r="D39" s="17" t="s">
        <v>5</v>
      </c>
      <c r="E39" s="17" t="s">
        <v>24</v>
      </c>
      <c r="F39" s="17" t="s">
        <v>26</v>
      </c>
      <c r="G39" s="17" t="s">
        <v>5</v>
      </c>
      <c r="H39" s="17" t="s">
        <v>26</v>
      </c>
      <c r="I39" s="17" t="s">
        <v>7</v>
      </c>
      <c r="J39" s="18" t="s">
        <v>16</v>
      </c>
      <c r="K39" s="19" t="s">
        <v>44</v>
      </c>
      <c r="L39" s="21">
        <v>0</v>
      </c>
      <c r="M39" s="23">
        <v>0</v>
      </c>
      <c r="N39" s="23">
        <v>0</v>
      </c>
    </row>
    <row r="40" spans="3:14" ht="30" x14ac:dyDescent="0.2">
      <c r="C40" s="17" t="s">
        <v>4</v>
      </c>
      <c r="D40" s="17" t="s">
        <v>5</v>
      </c>
      <c r="E40" s="17" t="s">
        <v>24</v>
      </c>
      <c r="F40" s="17" t="s">
        <v>12</v>
      </c>
      <c r="G40" s="17" t="s">
        <v>6</v>
      </c>
      <c r="H40" s="17" t="s">
        <v>6</v>
      </c>
      <c r="I40" s="17" t="s">
        <v>7</v>
      </c>
      <c r="J40" s="18" t="s">
        <v>4</v>
      </c>
      <c r="K40" s="13" t="s">
        <v>30</v>
      </c>
      <c r="L40" s="27">
        <f>L41</f>
        <v>0</v>
      </c>
      <c r="M40" s="27">
        <f t="shared" ref="M40:N40" si="11">M41</f>
        <v>0</v>
      </c>
      <c r="N40" s="27">
        <f t="shared" si="11"/>
        <v>0</v>
      </c>
    </row>
    <row r="41" spans="3:14" ht="28.5" x14ac:dyDescent="0.2">
      <c r="C41" s="17" t="s">
        <v>4</v>
      </c>
      <c r="D41" s="17" t="s">
        <v>5</v>
      </c>
      <c r="E41" s="17" t="s">
        <v>24</v>
      </c>
      <c r="F41" s="17" t="s">
        <v>12</v>
      </c>
      <c r="G41" s="17" t="s">
        <v>6</v>
      </c>
      <c r="H41" s="17" t="s">
        <v>6</v>
      </c>
      <c r="I41" s="17" t="s">
        <v>7</v>
      </c>
      <c r="J41" s="18" t="s">
        <v>31</v>
      </c>
      <c r="K41" s="19" t="s">
        <v>32</v>
      </c>
      <c r="L41" s="52">
        <f>L43</f>
        <v>0</v>
      </c>
      <c r="M41" s="52">
        <f t="shared" ref="M41:N41" si="12">M43</f>
        <v>0</v>
      </c>
      <c r="N41" s="52">
        <f t="shared" si="12"/>
        <v>0</v>
      </c>
    </row>
    <row r="42" spans="3:14" ht="28.5" x14ac:dyDescent="0.2">
      <c r="C42" s="17" t="s">
        <v>4</v>
      </c>
      <c r="D42" s="17" t="s">
        <v>5</v>
      </c>
      <c r="E42" s="17" t="s">
        <v>24</v>
      </c>
      <c r="F42" s="17" t="s">
        <v>12</v>
      </c>
      <c r="G42" s="17" t="s">
        <v>5</v>
      </c>
      <c r="H42" s="17" t="s">
        <v>6</v>
      </c>
      <c r="I42" s="17" t="s">
        <v>7</v>
      </c>
      <c r="J42" s="18" t="s">
        <v>31</v>
      </c>
      <c r="K42" s="19" t="s">
        <v>33</v>
      </c>
      <c r="L42" s="52">
        <f>L43</f>
        <v>0</v>
      </c>
      <c r="M42" s="52">
        <f t="shared" ref="M42:N42" si="13">M43</f>
        <v>0</v>
      </c>
      <c r="N42" s="52">
        <f t="shared" si="13"/>
        <v>0</v>
      </c>
    </row>
    <row r="43" spans="3:14" ht="28.5" x14ac:dyDescent="0.2">
      <c r="C43" s="28" t="s">
        <v>63</v>
      </c>
      <c r="D43" s="28" t="s">
        <v>5</v>
      </c>
      <c r="E43" s="28" t="s">
        <v>24</v>
      </c>
      <c r="F43" s="28" t="s">
        <v>12</v>
      </c>
      <c r="G43" s="28" t="s">
        <v>5</v>
      </c>
      <c r="H43" s="28" t="s">
        <v>26</v>
      </c>
      <c r="I43" s="28" t="s">
        <v>7</v>
      </c>
      <c r="J43" s="29" t="s">
        <v>34</v>
      </c>
      <c r="K43" s="19" t="s">
        <v>45</v>
      </c>
      <c r="L43" s="20">
        <v>0</v>
      </c>
      <c r="M43" s="23">
        <v>0</v>
      </c>
      <c r="N43" s="23">
        <v>0</v>
      </c>
    </row>
    <row r="44" spans="3:14" ht="28.5" x14ac:dyDescent="0.2">
      <c r="C44" s="17" t="s">
        <v>4</v>
      </c>
      <c r="D44" s="17" t="s">
        <v>5</v>
      </c>
      <c r="E44" s="17" t="s">
        <v>24</v>
      </c>
      <c r="F44" s="17" t="s">
        <v>12</v>
      </c>
      <c r="G44" s="17" t="s">
        <v>6</v>
      </c>
      <c r="H44" s="17" t="s">
        <v>6</v>
      </c>
      <c r="I44" s="17" t="s">
        <v>7</v>
      </c>
      <c r="J44" s="18" t="s">
        <v>35</v>
      </c>
      <c r="K44" s="19" t="s">
        <v>36</v>
      </c>
      <c r="L44" s="52">
        <f>L46</f>
        <v>0</v>
      </c>
      <c r="M44" s="52">
        <f t="shared" ref="M44:N44" si="14">M46</f>
        <v>0</v>
      </c>
      <c r="N44" s="52">
        <f t="shared" si="14"/>
        <v>0</v>
      </c>
    </row>
    <row r="45" spans="3:14" ht="28.5" x14ac:dyDescent="0.2">
      <c r="C45" s="17" t="s">
        <v>4</v>
      </c>
      <c r="D45" s="17" t="s">
        <v>5</v>
      </c>
      <c r="E45" s="17" t="s">
        <v>24</v>
      </c>
      <c r="F45" s="17" t="s">
        <v>12</v>
      </c>
      <c r="G45" s="17" t="s">
        <v>5</v>
      </c>
      <c r="H45" s="17" t="s">
        <v>6</v>
      </c>
      <c r="I45" s="17" t="s">
        <v>7</v>
      </c>
      <c r="J45" s="18" t="s">
        <v>35</v>
      </c>
      <c r="K45" s="19" t="s">
        <v>37</v>
      </c>
      <c r="L45" s="52">
        <f>L46</f>
        <v>0</v>
      </c>
      <c r="M45" s="52">
        <f t="shared" ref="M45:N45" si="15">M46</f>
        <v>0</v>
      </c>
      <c r="N45" s="52">
        <f t="shared" si="15"/>
        <v>0</v>
      </c>
    </row>
    <row r="46" spans="3:14" ht="28.5" x14ac:dyDescent="0.2">
      <c r="C46" s="17" t="s">
        <v>63</v>
      </c>
      <c r="D46" s="17" t="s">
        <v>5</v>
      </c>
      <c r="E46" s="17" t="s">
        <v>24</v>
      </c>
      <c r="F46" s="17" t="s">
        <v>12</v>
      </c>
      <c r="G46" s="17" t="s">
        <v>5</v>
      </c>
      <c r="H46" s="17" t="s">
        <v>26</v>
      </c>
      <c r="I46" s="17" t="s">
        <v>7</v>
      </c>
      <c r="J46" s="18" t="s">
        <v>38</v>
      </c>
      <c r="K46" s="19" t="s">
        <v>41</v>
      </c>
      <c r="L46" s="52">
        <v>0</v>
      </c>
      <c r="M46" s="23">
        <v>0</v>
      </c>
      <c r="N46" s="23">
        <v>0</v>
      </c>
    </row>
    <row r="47" spans="3:14" x14ac:dyDescent="0.2">
      <c r="J47" s="30"/>
      <c r="K47" s="31"/>
    </row>
    <row r="48" spans="3:14" x14ac:dyDescent="0.2">
      <c r="J48" s="32"/>
      <c r="K48" s="33"/>
    </row>
    <row r="49" spans="3:15" s="9" customFormat="1" ht="15.75" hidden="1" customHeight="1" x14ac:dyDescent="0.2">
      <c r="C49" s="2"/>
      <c r="D49" s="2"/>
      <c r="E49" s="2"/>
      <c r="F49" s="2"/>
      <c r="G49" s="2"/>
      <c r="H49" s="2"/>
      <c r="I49" s="2"/>
      <c r="J49" s="34"/>
      <c r="K49" s="35"/>
      <c r="L49" s="47"/>
      <c r="M49" s="48"/>
      <c r="N49" s="48"/>
      <c r="O49" s="80"/>
    </row>
    <row r="50" spans="3:15" ht="15" hidden="1" customHeight="1" x14ac:dyDescent="0.2">
      <c r="J50" s="36"/>
      <c r="K50" s="31"/>
    </row>
    <row r="51" spans="3:15" ht="15" hidden="1" customHeight="1" x14ac:dyDescent="0.2">
      <c r="J51" s="36"/>
      <c r="K51" s="31"/>
    </row>
    <row r="52" spans="3:15" ht="15" hidden="1" customHeight="1" x14ac:dyDescent="0.2">
      <c r="J52" s="36"/>
      <c r="K52" s="31"/>
    </row>
    <row r="53" spans="3:15" ht="15" hidden="1" customHeight="1" x14ac:dyDescent="0.2">
      <c r="J53" s="36"/>
      <c r="K53" s="31"/>
    </row>
    <row r="54" spans="3:15" ht="15.75" hidden="1" customHeight="1" x14ac:dyDescent="0.2">
      <c r="J54" s="36"/>
      <c r="K54" s="35"/>
      <c r="L54" s="47"/>
    </row>
    <row r="55" spans="3:15" s="37" customFormat="1" ht="14.25" x14ac:dyDescent="0.2">
      <c r="C55" s="2"/>
      <c r="D55" s="2"/>
      <c r="E55" s="2"/>
      <c r="F55" s="2"/>
      <c r="G55" s="2"/>
      <c r="H55" s="2"/>
      <c r="I55" s="2"/>
      <c r="J55" s="57"/>
      <c r="K55" s="58"/>
      <c r="L55" s="58"/>
      <c r="M55" s="49"/>
      <c r="N55" s="49"/>
      <c r="O55" s="81"/>
    </row>
    <row r="56" spans="3:15" s="37" customFormat="1" x14ac:dyDescent="0.2">
      <c r="C56" s="2"/>
      <c r="D56" s="2"/>
      <c r="E56" s="2"/>
      <c r="F56" s="2"/>
      <c r="G56" s="2"/>
      <c r="H56" s="2"/>
      <c r="I56" s="2"/>
      <c r="J56" s="38"/>
      <c r="L56" s="50"/>
      <c r="M56" s="49"/>
      <c r="N56" s="49"/>
      <c r="O56" s="81"/>
    </row>
    <row r="57" spans="3:15" s="37" customFormat="1" x14ac:dyDescent="0.2">
      <c r="C57" s="2"/>
      <c r="D57" s="2"/>
      <c r="E57" s="2"/>
      <c r="F57" s="2"/>
      <c r="G57" s="2"/>
      <c r="H57" s="2"/>
      <c r="I57" s="2"/>
      <c r="J57" s="38"/>
      <c r="L57" s="50"/>
      <c r="M57" s="49"/>
      <c r="N57" s="49"/>
      <c r="O57" s="81"/>
    </row>
    <row r="58" spans="3:15" s="37" customFormat="1" x14ac:dyDescent="0.2">
      <c r="C58" s="2"/>
      <c r="D58" s="2"/>
      <c r="E58" s="2"/>
      <c r="F58" s="2"/>
      <c r="G58" s="2"/>
      <c r="H58" s="2"/>
      <c r="I58" s="2"/>
      <c r="J58" s="38"/>
      <c r="L58" s="50"/>
      <c r="M58" s="49"/>
      <c r="N58" s="49"/>
      <c r="O58" s="81"/>
    </row>
    <row r="59" spans="3:15" s="37" customFormat="1" x14ac:dyDescent="0.2">
      <c r="C59" s="2"/>
      <c r="D59" s="2"/>
      <c r="E59" s="2"/>
      <c r="F59" s="2"/>
      <c r="G59" s="2"/>
      <c r="H59" s="2"/>
      <c r="I59" s="2"/>
      <c r="J59" s="38"/>
      <c r="L59" s="50"/>
      <c r="M59" s="49"/>
      <c r="N59" s="49"/>
      <c r="O59" s="81"/>
    </row>
    <row r="60" spans="3:15" s="37" customFormat="1" x14ac:dyDescent="0.2">
      <c r="C60" s="2"/>
      <c r="D60" s="2"/>
      <c r="E60" s="2"/>
      <c r="F60" s="2"/>
      <c r="G60" s="2"/>
      <c r="H60" s="2"/>
      <c r="I60" s="2"/>
      <c r="J60" s="38"/>
      <c r="L60" s="50"/>
      <c r="M60" s="49"/>
      <c r="N60" s="49"/>
      <c r="O60" s="81"/>
    </row>
    <row r="61" spans="3:15" s="37" customFormat="1" x14ac:dyDescent="0.2">
      <c r="C61" s="2"/>
      <c r="D61" s="2"/>
      <c r="E61" s="2"/>
      <c r="F61" s="2"/>
      <c r="G61" s="2"/>
      <c r="H61" s="2"/>
      <c r="I61" s="2"/>
      <c r="J61" s="38"/>
      <c r="L61" s="50"/>
      <c r="M61" s="49"/>
      <c r="N61" s="49"/>
      <c r="O61" s="81"/>
    </row>
    <row r="62" spans="3:15" s="37" customFormat="1" x14ac:dyDescent="0.2">
      <c r="C62" s="2"/>
      <c r="D62" s="2"/>
      <c r="E62" s="2"/>
      <c r="F62" s="2"/>
      <c r="G62" s="2"/>
      <c r="H62" s="2"/>
      <c r="I62" s="2"/>
      <c r="J62" s="38"/>
      <c r="L62" s="50"/>
      <c r="M62" s="49"/>
      <c r="N62" s="49"/>
      <c r="O62" s="81"/>
    </row>
    <row r="63" spans="3:15" s="37" customFormat="1" x14ac:dyDescent="0.2">
      <c r="C63" s="2"/>
      <c r="D63" s="2"/>
      <c r="E63" s="2"/>
      <c r="F63" s="2"/>
      <c r="G63" s="2"/>
      <c r="H63" s="2"/>
      <c r="I63" s="2"/>
      <c r="J63" s="38"/>
      <c r="L63" s="50"/>
      <c r="M63" s="49"/>
      <c r="N63" s="49"/>
      <c r="O63" s="81"/>
    </row>
    <row r="64" spans="3:15" s="37" customFormat="1" x14ac:dyDescent="0.2">
      <c r="C64" s="2"/>
      <c r="D64" s="2"/>
      <c r="E64" s="2"/>
      <c r="F64" s="2"/>
      <c r="G64" s="2"/>
      <c r="H64" s="2"/>
      <c r="I64" s="2"/>
      <c r="J64" s="38"/>
      <c r="L64" s="50"/>
      <c r="M64" s="49"/>
      <c r="N64" s="49"/>
      <c r="O64" s="81"/>
    </row>
    <row r="65" spans="3:15" s="37" customFormat="1" x14ac:dyDescent="0.2">
      <c r="C65" s="2"/>
      <c r="D65" s="2"/>
      <c r="E65" s="2"/>
      <c r="F65" s="2"/>
      <c r="G65" s="2"/>
      <c r="H65" s="2"/>
      <c r="I65" s="2"/>
      <c r="J65" s="38"/>
      <c r="L65" s="50"/>
      <c r="M65" s="49"/>
      <c r="N65" s="49"/>
      <c r="O65" s="81"/>
    </row>
    <row r="66" spans="3:15" s="37" customFormat="1" x14ac:dyDescent="0.2">
      <c r="C66" s="2"/>
      <c r="D66" s="2"/>
      <c r="E66" s="2"/>
      <c r="F66" s="2"/>
      <c r="G66" s="2"/>
      <c r="H66" s="2"/>
      <c r="I66" s="2"/>
      <c r="J66" s="38"/>
      <c r="L66" s="50"/>
      <c r="M66" s="49"/>
      <c r="N66" s="49"/>
      <c r="O66" s="81"/>
    </row>
    <row r="67" spans="3:15" s="37" customFormat="1" x14ac:dyDescent="0.2">
      <c r="C67" s="2"/>
      <c r="D67" s="2"/>
      <c r="E67" s="2"/>
      <c r="F67" s="2"/>
      <c r="G67" s="2"/>
      <c r="H67" s="2"/>
      <c r="I67" s="2"/>
      <c r="J67" s="38"/>
      <c r="L67" s="50"/>
      <c r="M67" s="49"/>
      <c r="N67" s="49"/>
      <c r="O67" s="81"/>
    </row>
    <row r="68" spans="3:15" s="37" customFormat="1" x14ac:dyDescent="0.2">
      <c r="C68" s="2"/>
      <c r="D68" s="2"/>
      <c r="E68" s="2"/>
      <c r="F68" s="2"/>
      <c r="G68" s="2"/>
      <c r="H68" s="2"/>
      <c r="I68" s="2"/>
      <c r="J68" s="38"/>
      <c r="L68" s="50"/>
      <c r="M68" s="49"/>
      <c r="N68" s="49"/>
      <c r="O68" s="81"/>
    </row>
    <row r="69" spans="3:15" s="37" customFormat="1" x14ac:dyDescent="0.2">
      <c r="C69" s="2"/>
      <c r="D69" s="2"/>
      <c r="E69" s="2"/>
      <c r="F69" s="2"/>
      <c r="G69" s="2"/>
      <c r="H69" s="2"/>
      <c r="I69" s="2"/>
      <c r="J69" s="38"/>
      <c r="L69" s="50"/>
      <c r="M69" s="49"/>
      <c r="N69" s="49"/>
      <c r="O69" s="81"/>
    </row>
    <row r="70" spans="3:15" s="37" customFormat="1" x14ac:dyDescent="0.2">
      <c r="C70" s="2"/>
      <c r="D70" s="2"/>
      <c r="E70" s="2"/>
      <c r="F70" s="2"/>
      <c r="G70" s="2"/>
      <c r="H70" s="2"/>
      <c r="I70" s="2"/>
      <c r="J70" s="38"/>
      <c r="K70" s="39"/>
      <c r="L70" s="50"/>
      <c r="M70" s="49"/>
      <c r="N70" s="49"/>
      <c r="O70" s="81"/>
    </row>
    <row r="71" spans="3:15" s="37" customFormat="1" x14ac:dyDescent="0.2">
      <c r="C71" s="2"/>
      <c r="D71" s="2"/>
      <c r="E71" s="2"/>
      <c r="F71" s="2"/>
      <c r="G71" s="2"/>
      <c r="H71" s="2"/>
      <c r="I71" s="2"/>
      <c r="J71" s="38"/>
      <c r="L71" s="50"/>
      <c r="M71" s="49"/>
      <c r="N71" s="49"/>
      <c r="O71" s="81"/>
    </row>
    <row r="72" spans="3:15" s="37" customFormat="1" x14ac:dyDescent="0.2">
      <c r="C72" s="2"/>
      <c r="D72" s="2"/>
      <c r="E72" s="2"/>
      <c r="F72" s="2"/>
      <c r="G72" s="2"/>
      <c r="H72" s="2"/>
      <c r="I72" s="2"/>
      <c r="J72" s="38"/>
      <c r="L72" s="50"/>
      <c r="M72" s="49"/>
      <c r="N72" s="49"/>
      <c r="O72" s="81"/>
    </row>
    <row r="73" spans="3:15" s="37" customFormat="1" x14ac:dyDescent="0.2">
      <c r="C73" s="2"/>
      <c r="D73" s="2"/>
      <c r="E73" s="2"/>
      <c r="F73" s="2"/>
      <c r="G73" s="2"/>
      <c r="H73" s="2"/>
      <c r="I73" s="2"/>
      <c r="J73" s="38"/>
      <c r="L73" s="50"/>
      <c r="M73" s="49"/>
      <c r="N73" s="49"/>
      <c r="O73" s="81"/>
    </row>
    <row r="74" spans="3:15" s="37" customFormat="1" x14ac:dyDescent="0.2">
      <c r="C74" s="2"/>
      <c r="D74" s="2"/>
      <c r="E74" s="2"/>
      <c r="F74" s="2"/>
      <c r="G74" s="2"/>
      <c r="H74" s="2"/>
      <c r="I74" s="2"/>
      <c r="J74" s="38"/>
      <c r="L74" s="50"/>
      <c r="M74" s="49"/>
      <c r="N74" s="49"/>
      <c r="O74" s="81"/>
    </row>
    <row r="75" spans="3:15" s="37" customFormat="1" x14ac:dyDescent="0.2">
      <c r="C75" s="2"/>
      <c r="D75" s="2"/>
      <c r="E75" s="2"/>
      <c r="F75" s="2"/>
      <c r="G75" s="2"/>
      <c r="H75" s="2"/>
      <c r="I75" s="2"/>
      <c r="J75" s="38"/>
      <c r="L75" s="50"/>
      <c r="M75" s="49"/>
      <c r="N75" s="49"/>
      <c r="O75" s="81"/>
    </row>
    <row r="76" spans="3:15" s="37" customFormat="1" x14ac:dyDescent="0.2">
      <c r="C76" s="2"/>
      <c r="D76" s="2"/>
      <c r="E76" s="2"/>
      <c r="F76" s="2"/>
      <c r="G76" s="2"/>
      <c r="H76" s="2"/>
      <c r="I76" s="2"/>
      <c r="J76" s="38"/>
      <c r="L76" s="50"/>
      <c r="M76" s="49"/>
      <c r="N76" s="49"/>
      <c r="O76" s="81"/>
    </row>
    <row r="77" spans="3:15" s="37" customFormat="1" x14ac:dyDescent="0.2">
      <c r="C77" s="2"/>
      <c r="D77" s="2"/>
      <c r="E77" s="2"/>
      <c r="F77" s="2"/>
      <c r="G77" s="2"/>
      <c r="H77" s="2"/>
      <c r="I77" s="2"/>
      <c r="J77" s="38"/>
      <c r="L77" s="50"/>
      <c r="M77" s="49"/>
      <c r="N77" s="49"/>
      <c r="O77" s="81"/>
    </row>
    <row r="78" spans="3:15" s="37" customFormat="1" x14ac:dyDescent="0.2">
      <c r="C78" s="2"/>
      <c r="D78" s="2"/>
      <c r="E78" s="2"/>
      <c r="F78" s="2"/>
      <c r="G78" s="2"/>
      <c r="H78" s="2"/>
      <c r="I78" s="2"/>
      <c r="J78" s="38"/>
      <c r="L78" s="50"/>
      <c r="M78" s="49"/>
      <c r="N78" s="49"/>
      <c r="O78" s="81"/>
    </row>
    <row r="79" spans="3:15" s="37" customFormat="1" x14ac:dyDescent="0.2">
      <c r="C79" s="2"/>
      <c r="D79" s="2"/>
      <c r="E79" s="2"/>
      <c r="F79" s="2"/>
      <c r="G79" s="2"/>
      <c r="H79" s="2"/>
      <c r="I79" s="2"/>
      <c r="J79" s="38"/>
      <c r="L79" s="50"/>
      <c r="M79" s="49"/>
      <c r="N79" s="49"/>
      <c r="O79" s="81"/>
    </row>
    <row r="80" spans="3:15" s="37" customFormat="1" x14ac:dyDescent="0.2">
      <c r="C80" s="2"/>
      <c r="D80" s="2"/>
      <c r="E80" s="2"/>
      <c r="F80" s="2"/>
      <c r="G80" s="2"/>
      <c r="H80" s="2"/>
      <c r="I80" s="2"/>
      <c r="J80" s="38"/>
      <c r="L80" s="50"/>
      <c r="M80" s="49"/>
      <c r="N80" s="49"/>
      <c r="O80" s="81"/>
    </row>
    <row r="81" spans="3:15" s="37" customFormat="1" x14ac:dyDescent="0.2">
      <c r="C81" s="2"/>
      <c r="D81" s="2"/>
      <c r="E81" s="2"/>
      <c r="F81" s="2"/>
      <c r="G81" s="2"/>
      <c r="H81" s="2"/>
      <c r="I81" s="2"/>
      <c r="J81" s="38"/>
      <c r="L81" s="50"/>
      <c r="M81" s="49"/>
      <c r="N81" s="49"/>
      <c r="O81" s="81"/>
    </row>
    <row r="82" spans="3:15" s="37" customFormat="1" x14ac:dyDescent="0.2">
      <c r="C82" s="2"/>
      <c r="D82" s="2"/>
      <c r="E82" s="2"/>
      <c r="F82" s="2"/>
      <c r="G82" s="2"/>
      <c r="H82" s="2"/>
      <c r="I82" s="2"/>
      <c r="J82" s="38"/>
      <c r="L82" s="50"/>
      <c r="M82" s="49"/>
      <c r="N82" s="49"/>
      <c r="O82" s="81"/>
    </row>
    <row r="83" spans="3:15" s="37" customFormat="1" x14ac:dyDescent="0.2">
      <c r="C83" s="2"/>
      <c r="D83" s="2"/>
      <c r="E83" s="2"/>
      <c r="F83" s="2"/>
      <c r="G83" s="2"/>
      <c r="H83" s="2"/>
      <c r="I83" s="2"/>
      <c r="J83" s="38"/>
      <c r="L83" s="50"/>
      <c r="M83" s="49"/>
      <c r="N83" s="49"/>
      <c r="O83" s="81"/>
    </row>
    <row r="84" spans="3:15" s="37" customFormat="1" x14ac:dyDescent="0.2">
      <c r="C84" s="2"/>
      <c r="D84" s="2"/>
      <c r="E84" s="2"/>
      <c r="F84" s="2"/>
      <c r="G84" s="2"/>
      <c r="H84" s="2"/>
      <c r="I84" s="2"/>
      <c r="J84" s="38"/>
      <c r="L84" s="50"/>
      <c r="M84" s="49"/>
      <c r="N84" s="49"/>
      <c r="O84" s="81"/>
    </row>
    <row r="85" spans="3:15" s="37" customFormat="1" x14ac:dyDescent="0.2">
      <c r="C85" s="2"/>
      <c r="D85" s="2"/>
      <c r="E85" s="2"/>
      <c r="F85" s="2"/>
      <c r="G85" s="2"/>
      <c r="H85" s="2"/>
      <c r="I85" s="2"/>
      <c r="J85" s="38"/>
      <c r="L85" s="50"/>
      <c r="M85" s="49"/>
      <c r="N85" s="49"/>
      <c r="O85" s="81"/>
    </row>
    <row r="86" spans="3:15" s="37" customFormat="1" x14ac:dyDescent="0.2">
      <c r="C86" s="2"/>
      <c r="D86" s="2"/>
      <c r="E86" s="2"/>
      <c r="F86" s="2"/>
      <c r="G86" s="2"/>
      <c r="H86" s="2"/>
      <c r="I86" s="2"/>
      <c r="J86" s="38"/>
      <c r="L86" s="50"/>
      <c r="M86" s="49"/>
      <c r="N86" s="49"/>
      <c r="O86" s="81"/>
    </row>
    <row r="87" spans="3:15" s="37" customFormat="1" x14ac:dyDescent="0.2">
      <c r="C87" s="2"/>
      <c r="D87" s="2"/>
      <c r="E87" s="2"/>
      <c r="F87" s="2"/>
      <c r="G87" s="2"/>
      <c r="H87" s="2"/>
      <c r="I87" s="2"/>
      <c r="J87" s="38"/>
      <c r="L87" s="50"/>
      <c r="M87" s="49"/>
      <c r="N87" s="49"/>
      <c r="O87" s="81"/>
    </row>
    <row r="88" spans="3:15" s="37" customFormat="1" x14ac:dyDescent="0.2">
      <c r="C88" s="2"/>
      <c r="D88" s="2"/>
      <c r="E88" s="2"/>
      <c r="F88" s="2"/>
      <c r="G88" s="2"/>
      <c r="H88" s="2"/>
      <c r="I88" s="2"/>
      <c r="J88" s="38"/>
      <c r="L88" s="50"/>
      <c r="M88" s="49"/>
      <c r="N88" s="49"/>
      <c r="O88" s="81"/>
    </row>
    <row r="89" spans="3:15" s="37" customFormat="1" x14ac:dyDescent="0.2">
      <c r="C89" s="2"/>
      <c r="D89" s="2"/>
      <c r="E89" s="2"/>
      <c r="F89" s="2"/>
      <c r="G89" s="2"/>
      <c r="H89" s="2"/>
      <c r="I89" s="2"/>
      <c r="J89" s="38"/>
      <c r="L89" s="50"/>
      <c r="M89" s="49"/>
      <c r="N89" s="49"/>
      <c r="O89" s="81"/>
    </row>
    <row r="90" spans="3:15" s="37" customFormat="1" x14ac:dyDescent="0.2">
      <c r="C90" s="2"/>
      <c r="D90" s="2"/>
      <c r="E90" s="2"/>
      <c r="F90" s="2"/>
      <c r="G90" s="2"/>
      <c r="H90" s="2"/>
      <c r="I90" s="2"/>
      <c r="J90" s="38"/>
      <c r="L90" s="50"/>
      <c r="M90" s="49"/>
      <c r="N90" s="49"/>
      <c r="O90" s="81"/>
    </row>
    <row r="91" spans="3:15" s="37" customFormat="1" x14ac:dyDescent="0.2">
      <c r="C91" s="2"/>
      <c r="D91" s="2"/>
      <c r="E91" s="2"/>
      <c r="F91" s="2"/>
      <c r="G91" s="2"/>
      <c r="H91" s="2"/>
      <c r="I91" s="2"/>
      <c r="J91" s="38"/>
      <c r="L91" s="50"/>
      <c r="M91" s="49"/>
      <c r="N91" s="49"/>
      <c r="O91" s="81"/>
    </row>
    <row r="92" spans="3:15" s="37" customFormat="1" x14ac:dyDescent="0.2">
      <c r="C92" s="2"/>
      <c r="D92" s="2"/>
      <c r="E92" s="2"/>
      <c r="F92" s="2"/>
      <c r="G92" s="2"/>
      <c r="H92" s="2"/>
      <c r="I92" s="2"/>
      <c r="J92" s="38"/>
      <c r="L92" s="50"/>
      <c r="M92" s="49"/>
      <c r="N92" s="49"/>
      <c r="O92" s="81"/>
    </row>
  </sheetData>
  <mergeCells count="23">
    <mergeCell ref="J55:L55"/>
    <mergeCell ref="C15:J15"/>
    <mergeCell ref="I16:J16"/>
    <mergeCell ref="F16:H16"/>
    <mergeCell ref="E16:E17"/>
    <mergeCell ref="D16:D17"/>
    <mergeCell ref="C16:C17"/>
    <mergeCell ref="K15:K17"/>
    <mergeCell ref="L15:N15"/>
    <mergeCell ref="C18:J18"/>
    <mergeCell ref="L16:L17"/>
    <mergeCell ref="M16:N16"/>
    <mergeCell ref="J1:N1"/>
    <mergeCell ref="J2:N2"/>
    <mergeCell ref="J3:N3"/>
    <mergeCell ref="J4:N4"/>
    <mergeCell ref="J5:N5"/>
    <mergeCell ref="J6:N6"/>
    <mergeCell ref="J7:N7"/>
    <mergeCell ref="J8:N8"/>
    <mergeCell ref="C14:I14"/>
    <mergeCell ref="C12:N12"/>
    <mergeCell ref="C11:N11"/>
  </mergeCells>
  <pageMargins left="0.31496062992125984" right="0.19685039370078741" top="0.15748031496062992" bottom="0.35433070866141736" header="0.31496062992125984" footer="0.11811023622047245"/>
  <pageSetup paperSize="9" scale="55"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(9) Источники 2023-2025</vt:lpstr>
      <vt:lpstr>'№ 8 (9) Источники 2023-2025'!Заголовки_для_печати</vt:lpstr>
      <vt:lpstr>'№ 8 (9) Источники 2023-2025'!Область_печати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2022-11-10T14:03:41Z</cp:lastPrinted>
  <dcterms:created xsi:type="dcterms:W3CDTF">2017-11-15T18:28:37Z</dcterms:created>
  <dcterms:modified xsi:type="dcterms:W3CDTF">2023-02-10T10:06:02Z</dcterms:modified>
</cp:coreProperties>
</file>