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usec\internalfoldel\ГО, ЧС и территориальной безопасности\Безопасный регион\Мун. ПРОГРАММА Безопасность  по годам\2021 год\7 вариант\"/>
    </mc:Choice>
  </mc:AlternateContent>
  <xr:revisionPtr revIDLastSave="0" documentId="13_ncr:1_{A027BD4D-88B6-4B6F-953A-90DCD78FD0A8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Лист3" sheetId="3" r:id="rId2"/>
  </sheets>
  <definedNames>
    <definedName name="_Hlk23418719" localSheetId="1">Лист3!$B$43</definedName>
    <definedName name="_xlnm.Print_Titles" localSheetId="0">Лист1!$7:$8</definedName>
    <definedName name="_xlnm.Print_Area" localSheetId="0">Лист1!$B$1:$Z$299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5" i="1" l="1"/>
  <c r="F42" i="1" l="1"/>
  <c r="L280" i="1" l="1"/>
  <c r="L277" i="1"/>
  <c r="L274" i="1"/>
  <c r="L273" i="1"/>
  <c r="L285" i="1" s="1"/>
  <c r="L272" i="1"/>
  <c r="L284" i="1" s="1"/>
  <c r="L283" i="1" l="1"/>
  <c r="L271" i="1"/>
  <c r="F92" i="1"/>
  <c r="L92" i="1"/>
  <c r="K92" i="1"/>
  <c r="J92" i="1"/>
  <c r="I92" i="1"/>
  <c r="H92" i="1"/>
  <c r="G94" i="1"/>
  <c r="G93" i="1"/>
  <c r="L74" i="1"/>
  <c r="K74" i="1"/>
  <c r="J74" i="1"/>
  <c r="I74" i="1"/>
  <c r="H74" i="1"/>
  <c r="G76" i="1"/>
  <c r="G75" i="1"/>
  <c r="I14" i="1"/>
  <c r="L264" i="1"/>
  <c r="L261" i="1"/>
  <c r="L258" i="1"/>
  <c r="L257" i="1"/>
  <c r="L256" i="1"/>
  <c r="L252" i="1"/>
  <c r="L251" i="1"/>
  <c r="L250" i="1"/>
  <c r="L249" i="1" s="1"/>
  <c r="L242" i="1"/>
  <c r="L239" i="1"/>
  <c r="L236" i="1"/>
  <c r="L233" i="1"/>
  <c r="L230" i="1"/>
  <c r="L229" i="1" s="1"/>
  <c r="L224" i="1"/>
  <c r="L221" i="1"/>
  <c r="L218" i="1"/>
  <c r="L216" i="1" s="1"/>
  <c r="L213" i="1" s="1"/>
  <c r="L205" i="1"/>
  <c r="L204" i="1"/>
  <c r="L210" i="1" s="1"/>
  <c r="L203" i="1"/>
  <c r="L195" i="1"/>
  <c r="L192" i="1"/>
  <c r="L189" i="1"/>
  <c r="L188" i="1"/>
  <c r="L186" i="1" s="1"/>
  <c r="L184" i="1"/>
  <c r="L180" i="1"/>
  <c r="L177" i="1"/>
  <c r="L174" i="1"/>
  <c r="L171" i="1"/>
  <c r="L168" i="1"/>
  <c r="L165" i="1"/>
  <c r="L162" i="1"/>
  <c r="L159" i="1"/>
  <c r="L156" i="1"/>
  <c r="L153" i="1"/>
  <c r="L152" i="1"/>
  <c r="L151" i="1"/>
  <c r="L143" i="1"/>
  <c r="L140" i="1"/>
  <c r="L137" i="1"/>
  <c r="L134" i="1"/>
  <c r="L131" i="1"/>
  <c r="L128" i="1"/>
  <c r="L125" i="1"/>
  <c r="L122" i="1"/>
  <c r="L119" i="1"/>
  <c r="L116" i="1"/>
  <c r="L115" i="1"/>
  <c r="L114" i="1"/>
  <c r="L107" i="1"/>
  <c r="L104" i="1"/>
  <c r="L101" i="1"/>
  <c r="L98" i="1"/>
  <c r="L97" i="1"/>
  <c r="L96" i="1"/>
  <c r="L89" i="1"/>
  <c r="L86" i="1"/>
  <c r="L83" i="1"/>
  <c r="L80" i="1"/>
  <c r="L79" i="1"/>
  <c r="L78" i="1"/>
  <c r="L71" i="1"/>
  <c r="L68" i="1"/>
  <c r="L67" i="1" s="1"/>
  <c r="L43" i="1" s="1"/>
  <c r="L62" i="1"/>
  <c r="L59" i="1"/>
  <c r="L56" i="1"/>
  <c r="L53" i="1"/>
  <c r="L50" i="1"/>
  <c r="L47" i="1"/>
  <c r="L44" i="1"/>
  <c r="L42" i="1"/>
  <c r="L38" i="1"/>
  <c r="L35" i="1"/>
  <c r="L32" i="1"/>
  <c r="L29" i="1"/>
  <c r="L24" i="1"/>
  <c r="L14" i="1"/>
  <c r="L13" i="1"/>
  <c r="L12" i="1"/>
  <c r="G92" i="1" l="1"/>
  <c r="L269" i="1"/>
  <c r="L113" i="1"/>
  <c r="L28" i="1"/>
  <c r="L25" i="1" s="1"/>
  <c r="L23" i="1" s="1"/>
  <c r="L199" i="1"/>
  <c r="L268" i="1"/>
  <c r="L267" i="1" s="1"/>
  <c r="L11" i="1"/>
  <c r="L95" i="1"/>
  <c r="L150" i="1"/>
  <c r="L77" i="1"/>
  <c r="L202" i="1"/>
  <c r="L208" i="1" s="1"/>
  <c r="L255" i="1"/>
  <c r="G74" i="1"/>
  <c r="L246" i="1"/>
  <c r="L65" i="1"/>
  <c r="L41" i="1"/>
  <c r="L214" i="1"/>
  <c r="L247" i="1" s="1"/>
  <c r="L227" i="1"/>
  <c r="L26" i="1"/>
  <c r="L215" i="1"/>
  <c r="L209" i="1"/>
  <c r="L185" i="1"/>
  <c r="L296" i="1" l="1"/>
  <c r="L200" i="1"/>
  <c r="L198" i="1" s="1"/>
  <c r="L183" i="1"/>
  <c r="L212" i="1"/>
  <c r="L148" i="1"/>
  <c r="L146" i="1" s="1"/>
  <c r="L295" i="1" s="1"/>
  <c r="L245" i="1"/>
  <c r="K114" i="1"/>
  <c r="K125" i="1"/>
  <c r="I122" i="1" l="1"/>
  <c r="O284" i="1" l="1"/>
  <c r="K151" i="1"/>
  <c r="J151" i="1"/>
  <c r="I177" i="1"/>
  <c r="I233" i="1" l="1"/>
  <c r="I119" i="1"/>
  <c r="G241" i="1" l="1"/>
  <c r="G240" i="1"/>
  <c r="G239" i="1" s="1"/>
  <c r="K239" i="1"/>
  <c r="J239" i="1"/>
  <c r="I239" i="1"/>
  <c r="H239" i="1"/>
  <c r="F239" i="1"/>
  <c r="K71" i="1" l="1"/>
  <c r="J71" i="1"/>
  <c r="I71" i="1"/>
  <c r="H71" i="1"/>
  <c r="K68" i="1"/>
  <c r="K67" i="1" s="1"/>
  <c r="K43" i="1" s="1"/>
  <c r="J68" i="1"/>
  <c r="J67" i="1" s="1"/>
  <c r="J43" i="1" s="1"/>
  <c r="I68" i="1"/>
  <c r="I67" i="1" s="1"/>
  <c r="I43" i="1" s="1"/>
  <c r="H68" i="1"/>
  <c r="G72" i="1"/>
  <c r="G69" i="1"/>
  <c r="G73" i="1"/>
  <c r="G70" i="1"/>
  <c r="G68" i="1" l="1"/>
  <c r="G71" i="1"/>
  <c r="G112" i="1" l="1"/>
  <c r="G111" i="1"/>
  <c r="G110" i="1"/>
  <c r="F110" i="1"/>
  <c r="F107" i="1"/>
  <c r="J78" i="1" l="1"/>
  <c r="J114" i="1"/>
  <c r="I114" i="1"/>
  <c r="I131" i="1"/>
  <c r="K42" i="1" l="1"/>
  <c r="J42" i="1"/>
  <c r="J41" i="1" s="1"/>
  <c r="I151" i="1"/>
  <c r="H140" i="1" l="1"/>
  <c r="F213" i="1" l="1"/>
  <c r="F246" i="1" s="1"/>
  <c r="F143" i="1"/>
  <c r="F140" i="1"/>
  <c r="F137" i="1"/>
  <c r="F128" i="1"/>
  <c r="F125" i="1"/>
  <c r="F122" i="1"/>
  <c r="F119" i="1"/>
  <c r="F116" i="1"/>
  <c r="F96" i="1" l="1"/>
  <c r="F89" i="1"/>
  <c r="F86" i="1"/>
  <c r="F83" i="1"/>
  <c r="F12" i="1"/>
  <c r="F13" i="1"/>
  <c r="F11" i="1"/>
  <c r="F25" i="1"/>
  <c r="F24" i="1"/>
  <c r="F43" i="1"/>
  <c r="F41" i="1" s="1"/>
  <c r="F44" i="1"/>
  <c r="F38" i="1"/>
  <c r="F35" i="1"/>
  <c r="F32" i="1"/>
  <c r="F29" i="1"/>
  <c r="F26" i="1"/>
  <c r="F20" i="1"/>
  <c r="F14" i="1"/>
  <c r="H264" i="1"/>
  <c r="H261" i="1"/>
  <c r="H258" i="1"/>
  <c r="G263" i="1"/>
  <c r="G282" i="1"/>
  <c r="G281" i="1"/>
  <c r="G279" i="1"/>
  <c r="G278" i="1"/>
  <c r="G277" i="1" s="1"/>
  <c r="G276" i="1"/>
  <c r="G275" i="1"/>
  <c r="G266" i="1"/>
  <c r="G265" i="1"/>
  <c r="G262" i="1"/>
  <c r="G237" i="1"/>
  <c r="H213" i="1"/>
  <c r="H246" i="1" s="1"/>
  <c r="H214" i="1"/>
  <c r="H247" i="1" s="1"/>
  <c r="H242" i="1"/>
  <c r="H236" i="1"/>
  <c r="H233" i="1"/>
  <c r="H230" i="1"/>
  <c r="H227" i="1"/>
  <c r="H224" i="1"/>
  <c r="H218" i="1"/>
  <c r="H215" i="1"/>
  <c r="H221" i="1"/>
  <c r="H273" i="1"/>
  <c r="H285" i="1" s="1"/>
  <c r="H272" i="1"/>
  <c r="H284" i="1" s="1"/>
  <c r="H277" i="1"/>
  <c r="H274" i="1"/>
  <c r="H280" i="1"/>
  <c r="G244" i="1"/>
  <c r="G243" i="1"/>
  <c r="G238" i="1"/>
  <c r="G235" i="1"/>
  <c r="G234" i="1"/>
  <c r="G232" i="1"/>
  <c r="G231" i="1"/>
  <c r="G228" i="1"/>
  <c r="G226" i="1"/>
  <c r="G225" i="1"/>
  <c r="G223" i="1"/>
  <c r="G222" i="1"/>
  <c r="G220" i="1"/>
  <c r="G219" i="1"/>
  <c r="G217" i="1"/>
  <c r="G207" i="1"/>
  <c r="G206" i="1"/>
  <c r="G193" i="1"/>
  <c r="H205" i="1"/>
  <c r="H204" i="1"/>
  <c r="H210" i="1" s="1"/>
  <c r="H203" i="1"/>
  <c r="H209" i="1" s="1"/>
  <c r="H195" i="1"/>
  <c r="H192" i="1"/>
  <c r="H189" i="1"/>
  <c r="H186" i="1"/>
  <c r="H183" i="1"/>
  <c r="H177" i="1"/>
  <c r="H152" i="1"/>
  <c r="H200" i="1" s="1"/>
  <c r="H156" i="1"/>
  <c r="H154" i="1" s="1"/>
  <c r="H159" i="1"/>
  <c r="H162" i="1"/>
  <c r="H165" i="1"/>
  <c r="G197" i="1"/>
  <c r="G196" i="1"/>
  <c r="G194" i="1"/>
  <c r="G192" i="1" s="1"/>
  <c r="G191" i="1"/>
  <c r="G190" i="1"/>
  <c r="G187" i="1"/>
  <c r="G182" i="1"/>
  <c r="G181" i="1"/>
  <c r="G179" i="1"/>
  <c r="G178" i="1"/>
  <c r="G176" i="1"/>
  <c r="G175" i="1"/>
  <c r="G173" i="1"/>
  <c r="G172" i="1"/>
  <c r="G170" i="1"/>
  <c r="G169" i="1"/>
  <c r="G167" i="1"/>
  <c r="G166" i="1"/>
  <c r="G164" i="1"/>
  <c r="G163" i="1"/>
  <c r="G161" i="1"/>
  <c r="G160" i="1"/>
  <c r="G158" i="1"/>
  <c r="G157" i="1"/>
  <c r="G155" i="1"/>
  <c r="G145" i="1"/>
  <c r="G144" i="1"/>
  <c r="G142" i="1"/>
  <c r="G141" i="1"/>
  <c r="G139" i="1"/>
  <c r="G138" i="1"/>
  <c r="G136" i="1"/>
  <c r="G135" i="1"/>
  <c r="G133" i="1"/>
  <c r="G132" i="1"/>
  <c r="G130" i="1"/>
  <c r="G129" i="1"/>
  <c r="G127" i="1"/>
  <c r="G126" i="1"/>
  <c r="G124" i="1"/>
  <c r="G123" i="1"/>
  <c r="G121" i="1"/>
  <c r="G120" i="1"/>
  <c r="G118" i="1"/>
  <c r="G117" i="1"/>
  <c r="G109" i="1"/>
  <c r="G108" i="1"/>
  <c r="G106" i="1"/>
  <c r="G105" i="1"/>
  <c r="G103" i="1"/>
  <c r="G102" i="1"/>
  <c r="G100" i="1"/>
  <c r="G99" i="1"/>
  <c r="G91" i="1"/>
  <c r="G90" i="1"/>
  <c r="G88" i="1"/>
  <c r="G87" i="1"/>
  <c r="G85" i="1"/>
  <c r="G84" i="1"/>
  <c r="G82" i="1"/>
  <c r="G81" i="1"/>
  <c r="G67" i="1"/>
  <c r="G66" i="1"/>
  <c r="G64" i="1"/>
  <c r="G63" i="1"/>
  <c r="G61" i="1"/>
  <c r="G60" i="1"/>
  <c r="G58" i="1"/>
  <c r="G57" i="1"/>
  <c r="G55" i="1"/>
  <c r="G54" i="1"/>
  <c r="G52" i="1"/>
  <c r="G51" i="1"/>
  <c r="G49" i="1"/>
  <c r="G48" i="1"/>
  <c r="G45" i="1"/>
  <c r="G39" i="1"/>
  <c r="G36" i="1"/>
  <c r="G33" i="1"/>
  <c r="G30" i="1"/>
  <c r="G27" i="1"/>
  <c r="G22" i="1"/>
  <c r="G21" i="1"/>
  <c r="G19" i="1"/>
  <c r="G18" i="1"/>
  <c r="G16" i="1"/>
  <c r="G15" i="1"/>
  <c r="K98" i="1"/>
  <c r="J98" i="1"/>
  <c r="I98" i="1"/>
  <c r="H98" i="1"/>
  <c r="H143" i="1"/>
  <c r="H137" i="1"/>
  <c r="H134" i="1"/>
  <c r="H131" i="1"/>
  <c r="H128" i="1"/>
  <c r="H125" i="1"/>
  <c r="H122" i="1"/>
  <c r="H119" i="1"/>
  <c r="H116" i="1"/>
  <c r="H115" i="1"/>
  <c r="H114" i="1"/>
  <c r="H107" i="1"/>
  <c r="H104" i="1"/>
  <c r="H101" i="1"/>
  <c r="H97" i="1"/>
  <c r="H96" i="1"/>
  <c r="H89" i="1"/>
  <c r="H86" i="1"/>
  <c r="H83" i="1"/>
  <c r="H80" i="1"/>
  <c r="H79" i="1"/>
  <c r="H78" i="1"/>
  <c r="H65" i="1"/>
  <c r="H62" i="1"/>
  <c r="H59" i="1"/>
  <c r="H56" i="1"/>
  <c r="H53" i="1"/>
  <c r="H50" i="1"/>
  <c r="H47" i="1"/>
  <c r="H42" i="1"/>
  <c r="H24" i="1"/>
  <c r="H20" i="1"/>
  <c r="H17" i="1"/>
  <c r="H12" i="1"/>
  <c r="H11" i="1" s="1"/>
  <c r="G168" i="1" l="1"/>
  <c r="G236" i="1"/>
  <c r="H77" i="1"/>
  <c r="G162" i="1"/>
  <c r="G143" i="1"/>
  <c r="G274" i="1"/>
  <c r="G280" i="1"/>
  <c r="G174" i="1"/>
  <c r="G171" i="1"/>
  <c r="G189" i="1"/>
  <c r="G65" i="1"/>
  <c r="G107" i="1"/>
  <c r="G154" i="1"/>
  <c r="G153" i="1" s="1"/>
  <c r="H153" i="1"/>
  <c r="G218" i="1"/>
  <c r="G128" i="1"/>
  <c r="G20" i="1"/>
  <c r="G47" i="1"/>
  <c r="G53" i="1"/>
  <c r="G59" i="1"/>
  <c r="G116" i="1"/>
  <c r="G122" i="1"/>
  <c r="G125" i="1"/>
  <c r="G131" i="1"/>
  <c r="G50" i="1"/>
  <c r="G62" i="1"/>
  <c r="G80" i="1"/>
  <c r="G134" i="1"/>
  <c r="G89" i="1"/>
  <c r="G205" i="1"/>
  <c r="H283" i="1"/>
  <c r="G56" i="1"/>
  <c r="G83" i="1"/>
  <c r="G101" i="1"/>
  <c r="G119" i="1"/>
  <c r="G140" i="1"/>
  <c r="G177" i="1"/>
  <c r="H202" i="1"/>
  <c r="G230" i="1"/>
  <c r="H245" i="1"/>
  <c r="H95" i="1"/>
  <c r="G86" i="1"/>
  <c r="G98" i="1"/>
  <c r="G104" i="1"/>
  <c r="G137" i="1"/>
  <c r="G159" i="1"/>
  <c r="H208" i="1"/>
  <c r="G242" i="1"/>
  <c r="F23" i="1"/>
  <c r="G14" i="1"/>
  <c r="H151" i="1"/>
  <c r="H46" i="1"/>
  <c r="H147" i="1"/>
  <c r="H271" i="1"/>
  <c r="H212" i="1"/>
  <c r="G17" i="1"/>
  <c r="G195" i="1"/>
  <c r="G264" i="1"/>
  <c r="G261" i="1"/>
  <c r="H256" i="1"/>
  <c r="G259" i="1"/>
  <c r="G224" i="1"/>
  <c r="G233" i="1"/>
  <c r="G221" i="1"/>
  <c r="G156" i="1"/>
  <c r="G165" i="1"/>
  <c r="G180" i="1"/>
  <c r="H113" i="1"/>
  <c r="H180" i="1"/>
  <c r="H174" i="1"/>
  <c r="H171" i="1"/>
  <c r="H168" i="1"/>
  <c r="G46" i="1" l="1"/>
  <c r="H43" i="1"/>
  <c r="H41" i="1" s="1"/>
  <c r="H44" i="1"/>
  <c r="H40" i="1" s="1"/>
  <c r="G40" i="1" s="1"/>
  <c r="G38" i="1" s="1"/>
  <c r="H150" i="1"/>
  <c r="H199" i="1"/>
  <c r="G260" i="1"/>
  <c r="G258" i="1" s="1"/>
  <c r="H257" i="1"/>
  <c r="H253" i="1"/>
  <c r="F115" i="1"/>
  <c r="F114" i="1"/>
  <c r="F78" i="1"/>
  <c r="G44" i="1" l="1"/>
  <c r="G43" i="1"/>
  <c r="H198" i="1"/>
  <c r="H255" i="1"/>
  <c r="H38" i="1"/>
  <c r="H37" i="1"/>
  <c r="G37" i="1" s="1"/>
  <c r="G35" i="1" s="1"/>
  <c r="H254" i="1"/>
  <c r="H252" i="1" s="1"/>
  <c r="G253" i="1"/>
  <c r="H250" i="1"/>
  <c r="H268" i="1" s="1"/>
  <c r="F280" i="1"/>
  <c r="F277" i="1"/>
  <c r="F274" i="1"/>
  <c r="F273" i="1"/>
  <c r="F285" i="1" s="1"/>
  <c r="F272" i="1"/>
  <c r="F284" i="1" s="1"/>
  <c r="K280" i="1"/>
  <c r="J280" i="1"/>
  <c r="I280" i="1"/>
  <c r="K277" i="1"/>
  <c r="J277" i="1"/>
  <c r="I277" i="1"/>
  <c r="K274" i="1"/>
  <c r="J274" i="1"/>
  <c r="I274" i="1"/>
  <c r="J273" i="1"/>
  <c r="J285" i="1" s="1"/>
  <c r="I273" i="1"/>
  <c r="J261" i="1"/>
  <c r="I261" i="1"/>
  <c r="I258" i="1"/>
  <c r="I256" i="1"/>
  <c r="I250" i="1"/>
  <c r="K251" i="1"/>
  <c r="J251" i="1"/>
  <c r="I251" i="1"/>
  <c r="K250" i="1"/>
  <c r="J250" i="1"/>
  <c r="F251" i="1"/>
  <c r="F250" i="1"/>
  <c r="F252" i="1"/>
  <c r="F257" i="1"/>
  <c r="F256" i="1"/>
  <c r="F261" i="1"/>
  <c r="F258" i="1"/>
  <c r="K257" i="1"/>
  <c r="J257" i="1"/>
  <c r="I257" i="1"/>
  <c r="K256" i="1"/>
  <c r="J256" i="1"/>
  <c r="K264" i="1"/>
  <c r="J264" i="1"/>
  <c r="I264" i="1"/>
  <c r="K261" i="1"/>
  <c r="K258" i="1"/>
  <c r="J258" i="1"/>
  <c r="K252" i="1"/>
  <c r="J252" i="1"/>
  <c r="I252" i="1"/>
  <c r="I242" i="1"/>
  <c r="I236" i="1"/>
  <c r="I230" i="1"/>
  <c r="I229" i="1" s="1"/>
  <c r="I224" i="1"/>
  <c r="I221" i="1"/>
  <c r="K218" i="1"/>
  <c r="K216" i="1" s="1"/>
  <c r="K215" i="1" s="1"/>
  <c r="J218" i="1"/>
  <c r="I218" i="1"/>
  <c r="I216" i="1" s="1"/>
  <c r="I213" i="1" s="1"/>
  <c r="F242" i="1"/>
  <c r="J233" i="1"/>
  <c r="J236" i="1"/>
  <c r="F214" i="1"/>
  <c r="F247" i="1" s="1"/>
  <c r="F236" i="1"/>
  <c r="F227" i="1"/>
  <c r="F224" i="1"/>
  <c r="F221" i="1"/>
  <c r="F218" i="1"/>
  <c r="F215" i="1"/>
  <c r="F230" i="1"/>
  <c r="F233" i="1"/>
  <c r="K242" i="1"/>
  <c r="J242" i="1"/>
  <c r="K236" i="1"/>
  <c r="K233" i="1"/>
  <c r="K230" i="1" s="1"/>
  <c r="K229" i="1" s="1"/>
  <c r="J230" i="1"/>
  <c r="J229" i="1" s="1"/>
  <c r="J227" i="1" s="1"/>
  <c r="K224" i="1"/>
  <c r="J224" i="1"/>
  <c r="K221" i="1"/>
  <c r="J221" i="1"/>
  <c r="K204" i="1"/>
  <c r="K210" i="1" s="1"/>
  <c r="J204" i="1"/>
  <c r="J210" i="1" s="1"/>
  <c r="I204" i="1"/>
  <c r="K203" i="1"/>
  <c r="K209" i="1" s="1"/>
  <c r="J203" i="1"/>
  <c r="I203" i="1"/>
  <c r="F204" i="1"/>
  <c r="F210" i="1" s="1"/>
  <c r="F203" i="1"/>
  <c r="F209" i="1" s="1"/>
  <c r="F205" i="1"/>
  <c r="K205" i="1"/>
  <c r="J205" i="1"/>
  <c r="I205" i="1"/>
  <c r="I184" i="1"/>
  <c r="I199" i="1" s="1"/>
  <c r="I189" i="1"/>
  <c r="K188" i="1"/>
  <c r="K185" i="1" s="1"/>
  <c r="J188" i="1"/>
  <c r="J186" i="1" s="1"/>
  <c r="I188" i="1"/>
  <c r="F195" i="1"/>
  <c r="F192" i="1"/>
  <c r="F189" i="1"/>
  <c r="F186" i="1"/>
  <c r="F183" i="1"/>
  <c r="F180" i="1"/>
  <c r="F177" i="1"/>
  <c r="F174" i="1"/>
  <c r="F171" i="1"/>
  <c r="F168" i="1"/>
  <c r="K195" i="1"/>
  <c r="J195" i="1"/>
  <c r="I195" i="1"/>
  <c r="K192" i="1"/>
  <c r="J192" i="1"/>
  <c r="I192" i="1"/>
  <c r="K189" i="1"/>
  <c r="J189" i="1"/>
  <c r="K184" i="1"/>
  <c r="J184" i="1"/>
  <c r="I174" i="1"/>
  <c r="I171" i="1"/>
  <c r="I168" i="1"/>
  <c r="I162" i="1"/>
  <c r="I153" i="1"/>
  <c r="F152" i="1"/>
  <c r="F200" i="1" s="1"/>
  <c r="F151" i="1"/>
  <c r="F199" i="1" s="1"/>
  <c r="F153" i="1"/>
  <c r="F156" i="1"/>
  <c r="F159" i="1"/>
  <c r="F162" i="1"/>
  <c r="F165" i="1"/>
  <c r="K180" i="1"/>
  <c r="J180" i="1"/>
  <c r="K177" i="1"/>
  <c r="J177" i="1"/>
  <c r="K174" i="1"/>
  <c r="J174" i="1"/>
  <c r="K171" i="1"/>
  <c r="J171" i="1"/>
  <c r="K168" i="1"/>
  <c r="J168" i="1"/>
  <c r="K165" i="1"/>
  <c r="J165" i="1"/>
  <c r="I165" i="1"/>
  <c r="K162" i="1"/>
  <c r="J162" i="1"/>
  <c r="K159" i="1"/>
  <c r="J159" i="1"/>
  <c r="I159" i="1"/>
  <c r="K156" i="1"/>
  <c r="J156" i="1"/>
  <c r="I156" i="1"/>
  <c r="K153" i="1"/>
  <c r="J153" i="1"/>
  <c r="J202" i="1" l="1"/>
  <c r="K186" i="1"/>
  <c r="K255" i="1"/>
  <c r="H296" i="1"/>
  <c r="F212" i="1"/>
  <c r="F249" i="1"/>
  <c r="G229" i="1"/>
  <c r="G227" i="1" s="1"/>
  <c r="G257" i="1"/>
  <c r="G250" i="1"/>
  <c r="I185" i="1"/>
  <c r="I183" i="1" s="1"/>
  <c r="G188" i="1"/>
  <c r="G186" i="1" s="1"/>
  <c r="I255" i="1"/>
  <c r="I202" i="1"/>
  <c r="G203" i="1"/>
  <c r="G204" i="1"/>
  <c r="G256" i="1"/>
  <c r="G255" i="1" s="1"/>
  <c r="I285" i="1"/>
  <c r="H34" i="1"/>
  <c r="G34" i="1" s="1"/>
  <c r="G32" i="1" s="1"/>
  <c r="H35" i="1"/>
  <c r="G254" i="1"/>
  <c r="G252" i="1" s="1"/>
  <c r="H251" i="1"/>
  <c r="I249" i="1"/>
  <c r="G184" i="1"/>
  <c r="K269" i="1"/>
  <c r="F268" i="1"/>
  <c r="K249" i="1"/>
  <c r="F255" i="1"/>
  <c r="I269" i="1"/>
  <c r="I268" i="1"/>
  <c r="K183" i="1"/>
  <c r="J216" i="1"/>
  <c r="J215" i="1" s="1"/>
  <c r="F245" i="1"/>
  <c r="J249" i="1"/>
  <c r="J268" i="1"/>
  <c r="J269" i="1"/>
  <c r="J255" i="1"/>
  <c r="F269" i="1"/>
  <c r="K202" i="1"/>
  <c r="F283" i="1"/>
  <c r="I215" i="1"/>
  <c r="K268" i="1"/>
  <c r="F271" i="1"/>
  <c r="K272" i="1"/>
  <c r="K284" i="1" s="1"/>
  <c r="J272" i="1"/>
  <c r="K273" i="1"/>
  <c r="G273" i="1" s="1"/>
  <c r="I272" i="1"/>
  <c r="J213" i="1"/>
  <c r="F198" i="1"/>
  <c r="K213" i="1"/>
  <c r="I186" i="1"/>
  <c r="I209" i="1"/>
  <c r="J209" i="1"/>
  <c r="I210" i="1"/>
  <c r="K214" i="1"/>
  <c r="K247" i="1" s="1"/>
  <c r="K227" i="1"/>
  <c r="I227" i="1"/>
  <c r="I214" i="1"/>
  <c r="J214" i="1"/>
  <c r="J247" i="1" s="1"/>
  <c r="F208" i="1"/>
  <c r="F202" i="1"/>
  <c r="J185" i="1"/>
  <c r="J183" i="1" s="1"/>
  <c r="F150" i="1"/>
  <c r="K152" i="1"/>
  <c r="K200" i="1" s="1"/>
  <c r="J152" i="1"/>
  <c r="I152" i="1"/>
  <c r="I150" i="1" s="1"/>
  <c r="F113" i="1"/>
  <c r="K143" i="1"/>
  <c r="J143" i="1"/>
  <c r="I143" i="1"/>
  <c r="K137" i="1"/>
  <c r="J137" i="1"/>
  <c r="I137" i="1"/>
  <c r="K134" i="1"/>
  <c r="J134" i="1"/>
  <c r="I134" i="1"/>
  <c r="F134" i="1"/>
  <c r="F131" i="1"/>
  <c r="F97" i="1"/>
  <c r="F104" i="1"/>
  <c r="F101" i="1"/>
  <c r="F98" i="1"/>
  <c r="I107" i="1"/>
  <c r="K78" i="1"/>
  <c r="F80" i="1"/>
  <c r="F79" i="1"/>
  <c r="K65" i="1"/>
  <c r="J65" i="1"/>
  <c r="I65" i="1"/>
  <c r="F65" i="1"/>
  <c r="K62" i="1"/>
  <c r="J62" i="1"/>
  <c r="I62" i="1"/>
  <c r="F62" i="1"/>
  <c r="K59" i="1"/>
  <c r="J59" i="1"/>
  <c r="I59" i="1"/>
  <c r="F59" i="1"/>
  <c r="F56" i="1"/>
  <c r="K56" i="1"/>
  <c r="J56" i="1"/>
  <c r="I56" i="1"/>
  <c r="K53" i="1"/>
  <c r="J53" i="1"/>
  <c r="I53" i="1"/>
  <c r="F53" i="1"/>
  <c r="F50" i="1"/>
  <c r="I47" i="1"/>
  <c r="F17" i="1"/>
  <c r="J14" i="1"/>
  <c r="K140" i="1"/>
  <c r="J140" i="1"/>
  <c r="I140" i="1"/>
  <c r="K131" i="1"/>
  <c r="J131" i="1"/>
  <c r="K128" i="1"/>
  <c r="J128" i="1"/>
  <c r="I128" i="1"/>
  <c r="J125" i="1"/>
  <c r="I125" i="1"/>
  <c r="K122" i="1"/>
  <c r="J122" i="1"/>
  <c r="K119" i="1"/>
  <c r="J119" i="1"/>
  <c r="K116" i="1"/>
  <c r="J116" i="1"/>
  <c r="I116" i="1"/>
  <c r="K115" i="1"/>
  <c r="J115" i="1"/>
  <c r="I115" i="1"/>
  <c r="K107" i="1"/>
  <c r="J107" i="1"/>
  <c r="K104" i="1"/>
  <c r="J104" i="1"/>
  <c r="I104" i="1"/>
  <c r="K101" i="1"/>
  <c r="J101" i="1"/>
  <c r="I101" i="1"/>
  <c r="K97" i="1"/>
  <c r="J97" i="1"/>
  <c r="I97" i="1"/>
  <c r="K96" i="1"/>
  <c r="I96" i="1"/>
  <c r="K89" i="1"/>
  <c r="J89" i="1"/>
  <c r="I89" i="1"/>
  <c r="K86" i="1"/>
  <c r="J86" i="1"/>
  <c r="I86" i="1"/>
  <c r="K83" i="1"/>
  <c r="J83" i="1"/>
  <c r="I83" i="1"/>
  <c r="K80" i="1"/>
  <c r="J80" i="1"/>
  <c r="I80" i="1"/>
  <c r="K79" i="1"/>
  <c r="J79" i="1"/>
  <c r="I79" i="1"/>
  <c r="I77" i="1" s="1"/>
  <c r="F47" i="1"/>
  <c r="K267" i="1" l="1"/>
  <c r="I113" i="1"/>
  <c r="H31" i="1"/>
  <c r="G31" i="1" s="1"/>
  <c r="G29" i="1" s="1"/>
  <c r="H32" i="1"/>
  <c r="J199" i="1"/>
  <c r="J150" i="1"/>
  <c r="K77" i="1"/>
  <c r="K199" i="1"/>
  <c r="K198" i="1" s="1"/>
  <c r="K150" i="1"/>
  <c r="I267" i="1"/>
  <c r="G268" i="1"/>
  <c r="G202" i="1"/>
  <c r="G214" i="1"/>
  <c r="G210" i="1"/>
  <c r="G209" i="1"/>
  <c r="J267" i="1"/>
  <c r="F267" i="1"/>
  <c r="I212" i="1"/>
  <c r="K95" i="1"/>
  <c r="G151" i="1"/>
  <c r="G152" i="1"/>
  <c r="G251" i="1"/>
  <c r="G249" i="1" s="1"/>
  <c r="H269" i="1"/>
  <c r="G97" i="1"/>
  <c r="G115" i="1"/>
  <c r="G114" i="1"/>
  <c r="G78" i="1"/>
  <c r="I246" i="1"/>
  <c r="G272" i="1"/>
  <c r="G271" i="1" s="1"/>
  <c r="G185" i="1"/>
  <c r="G183" i="1" s="1"/>
  <c r="G79" i="1"/>
  <c r="G216" i="1"/>
  <c r="G215" i="1" s="1"/>
  <c r="H249" i="1"/>
  <c r="G213" i="1"/>
  <c r="I200" i="1"/>
  <c r="J246" i="1"/>
  <c r="J245" i="1" s="1"/>
  <c r="J212" i="1"/>
  <c r="K285" i="1"/>
  <c r="K283" i="1" s="1"/>
  <c r="K246" i="1"/>
  <c r="K245" i="1" s="1"/>
  <c r="K212" i="1"/>
  <c r="F95" i="1"/>
  <c r="I271" i="1"/>
  <c r="I284" i="1"/>
  <c r="J271" i="1"/>
  <c r="J284" i="1"/>
  <c r="K271" i="1"/>
  <c r="I247" i="1"/>
  <c r="G247" i="1" s="1"/>
  <c r="J200" i="1"/>
  <c r="J77" i="1"/>
  <c r="K113" i="1"/>
  <c r="I95" i="1"/>
  <c r="F77" i="1"/>
  <c r="J113" i="1"/>
  <c r="K50" i="1"/>
  <c r="K29" i="1"/>
  <c r="K14" i="1"/>
  <c r="H28" i="1" l="1"/>
  <c r="H29" i="1"/>
  <c r="J198" i="1"/>
  <c r="G212" i="1"/>
  <c r="G285" i="1"/>
  <c r="G246" i="1"/>
  <c r="G245" i="1" s="1"/>
  <c r="G208" i="1"/>
  <c r="I283" i="1"/>
  <c r="G284" i="1"/>
  <c r="G200" i="1"/>
  <c r="I198" i="1"/>
  <c r="G199" i="1"/>
  <c r="J283" i="1"/>
  <c r="G269" i="1"/>
  <c r="G267" i="1" s="1"/>
  <c r="H267" i="1"/>
  <c r="I245" i="1"/>
  <c r="G150" i="1"/>
  <c r="G77" i="1"/>
  <c r="G113" i="1"/>
  <c r="H25" i="1"/>
  <c r="H26" i="1"/>
  <c r="I20" i="1"/>
  <c r="J50" i="1"/>
  <c r="K32" i="1"/>
  <c r="G198" i="1" l="1"/>
  <c r="G283" i="1"/>
  <c r="H23" i="1"/>
  <c r="H14" i="1" s="1"/>
  <c r="H148" i="1"/>
  <c r="H146" i="1" s="1"/>
  <c r="H295" i="1" s="1"/>
  <c r="I50" i="1"/>
  <c r="J29" i="1"/>
  <c r="K13" i="1"/>
  <c r="J32" i="1"/>
  <c r="K44" i="1" l="1"/>
  <c r="K38" i="1"/>
  <c r="J24" i="1"/>
  <c r="K35" i="1"/>
  <c r="K47" i="1"/>
  <c r="K24" i="1"/>
  <c r="K12" i="1"/>
  <c r="K11" i="1" s="1"/>
  <c r="D23" i="3" l="1"/>
  <c r="K28" i="1"/>
  <c r="K25" i="1" s="1"/>
  <c r="K23" i="1" s="1"/>
  <c r="J47" i="1"/>
  <c r="I32" i="1"/>
  <c r="J44" i="1"/>
  <c r="J12" i="1"/>
  <c r="J38" i="1"/>
  <c r="I24" i="1"/>
  <c r="G24" i="1" s="1"/>
  <c r="J35" i="1"/>
  <c r="K41" i="1"/>
  <c r="K296" i="1" l="1"/>
  <c r="K148" i="1"/>
  <c r="K146" i="1" s="1"/>
  <c r="K26" i="1"/>
  <c r="I38" i="1"/>
  <c r="I42" i="1"/>
  <c r="I44" i="1"/>
  <c r="I17" i="1"/>
  <c r="I13" i="1"/>
  <c r="I35" i="1"/>
  <c r="I12" i="1"/>
  <c r="G12" i="1" s="1"/>
  <c r="J28" i="1"/>
  <c r="F147" i="1"/>
  <c r="J147" i="1"/>
  <c r="I147" i="1" l="1"/>
  <c r="I296" i="1" s="1"/>
  <c r="J296" i="1"/>
  <c r="I41" i="1"/>
  <c r="G42" i="1"/>
  <c r="G41" i="1" s="1"/>
  <c r="I11" i="1"/>
  <c r="J25" i="1"/>
  <c r="J23" i="1" s="1"/>
  <c r="J26" i="1"/>
  <c r="G147" i="1" l="1"/>
  <c r="G296" i="1" s="1"/>
  <c r="M296" i="1"/>
  <c r="B58" i="3"/>
  <c r="B56" i="3"/>
  <c r="I6" i="3"/>
  <c r="F148" i="1" l="1"/>
  <c r="F146" i="1" s="1"/>
  <c r="I28" i="1" l="1"/>
  <c r="I26" i="1" s="1"/>
  <c r="I29" i="1"/>
  <c r="I25" i="1" l="1"/>
  <c r="I148" i="1" s="1"/>
  <c r="G28" i="1"/>
  <c r="G26" i="1" s="1"/>
  <c r="I23" i="1"/>
  <c r="I146" i="1" l="1"/>
  <c r="G25" i="1"/>
  <c r="G23" i="1" s="1"/>
  <c r="E12" i="3"/>
  <c r="D12" i="3"/>
  <c r="G12" i="3"/>
  <c r="D5" i="3" l="1"/>
  <c r="D7" i="3" s="1"/>
  <c r="F12" i="3"/>
  <c r="H12" i="3"/>
  <c r="I208" i="1"/>
  <c r="I295" i="1" s="1"/>
  <c r="D18" i="3" l="1"/>
  <c r="I12" i="3"/>
  <c r="H5" i="3" l="1"/>
  <c r="G5" i="3"/>
  <c r="H7" i="3" l="1"/>
  <c r="G7" i="3"/>
  <c r="H33" i="3" l="1"/>
  <c r="G33" i="3"/>
  <c r="E33" i="3"/>
  <c r="D33" i="3"/>
  <c r="F33" i="3"/>
  <c r="H28" i="3"/>
  <c r="G28" i="3"/>
  <c r="F28" i="3"/>
  <c r="E28" i="3"/>
  <c r="H18" i="3"/>
  <c r="K208" i="1"/>
  <c r="G18" i="3" l="1"/>
  <c r="F18" i="3"/>
  <c r="K295" i="1"/>
  <c r="D28" i="3"/>
  <c r="I28" i="3" s="1"/>
  <c r="F5" i="3"/>
  <c r="I33" i="3"/>
  <c r="C57" i="3" l="1"/>
  <c r="C59" i="3" s="1"/>
  <c r="D35" i="3"/>
  <c r="D36" i="3" s="1"/>
  <c r="F7" i="3"/>
  <c r="H23" i="3" l="1"/>
  <c r="F23" i="3"/>
  <c r="F35" i="3" l="1"/>
  <c r="F36" i="3" s="1"/>
  <c r="E57" i="3"/>
  <c r="E59" i="3" s="1"/>
  <c r="G57" i="3"/>
  <c r="G59" i="3" s="1"/>
  <c r="H35" i="3"/>
  <c r="H36" i="3" s="1"/>
  <c r="G23" i="3"/>
  <c r="E23" i="3"/>
  <c r="I23" i="3" l="1"/>
  <c r="G35" i="3"/>
  <c r="G36" i="3" s="1"/>
  <c r="F57" i="3"/>
  <c r="F59" i="3" s="1"/>
  <c r="J208" i="1"/>
  <c r="E18" i="3" l="1"/>
  <c r="I18" i="3" l="1"/>
  <c r="J13" i="1"/>
  <c r="G13" i="1" s="1"/>
  <c r="J11" i="1" l="1"/>
  <c r="G11" i="1" s="1"/>
  <c r="J148" i="1"/>
  <c r="G148" i="1" l="1"/>
  <c r="G146" i="1" s="1"/>
  <c r="G295" i="1" s="1"/>
  <c r="J146" i="1"/>
  <c r="M295" i="1" l="1"/>
  <c r="E5" i="3"/>
  <c r="E7" i="3" s="1"/>
  <c r="E35" i="3" l="1"/>
  <c r="E36" i="3" s="1"/>
  <c r="K36" i="3" s="1"/>
  <c r="D57" i="3"/>
  <c r="D59" i="3" s="1"/>
  <c r="B59" i="3" s="1"/>
  <c r="I5" i="3"/>
  <c r="I7" i="3" s="1"/>
  <c r="I35" i="3" s="1"/>
  <c r="I36" i="3" s="1"/>
  <c r="B57" i="3" l="1"/>
  <c r="K35" i="3"/>
</calcChain>
</file>

<file path=xl/sharedStrings.xml><?xml version="1.0" encoding="utf-8"?>
<sst xmlns="http://schemas.openxmlformats.org/spreadsheetml/2006/main" count="772" uniqueCount="251">
  <si>
    <t>Сроки исполнения мероприятия</t>
  </si>
  <si>
    <t>Источники финансирования</t>
  </si>
  <si>
    <t>Объем финансирования по годам (тыс. руб.)</t>
  </si>
  <si>
    <t>Результаты выполнения мероприятия подпрограммы</t>
  </si>
  <si>
    <t>№ п/п</t>
  </si>
  <si>
    <t>Объем финансирования мероприятия в году, предшествующему году начала реализации муниципальной программы (тыс. руб.)</t>
  </si>
  <si>
    <t xml:space="preserve">Всего (тыс. руб.) </t>
  </si>
  <si>
    <t>2020 год</t>
  </si>
  <si>
    <t>2021 год</t>
  </si>
  <si>
    <t>2022 год</t>
  </si>
  <si>
    <t>2023 год</t>
  </si>
  <si>
    <t>2024 год</t>
  </si>
  <si>
    <t xml:space="preserve">Ответственный за выполнение мероприятия подпрограммы </t>
  </si>
  <si>
    <t>Мероприятие подпрограммы</t>
  </si>
  <si>
    <t xml:space="preserve">ПЕРЕЧЕНЬ МЕРОПРИТИЙ МУНИЦИПАЛЬНОЙ ПРОГРАММЫ </t>
  </si>
  <si>
    <t>Итого по подпрограмме 2</t>
  </si>
  <si>
    <t>Итого за подпрограмму 4</t>
  </si>
  <si>
    <t>Итого за подпрограмму 5</t>
  </si>
  <si>
    <t>Итого за подпрограмму 6</t>
  </si>
  <si>
    <t>Итого за подпрограмму 1</t>
  </si>
  <si>
    <t>Оснащение территорий общего пользования в сельских населенных пунктах укомплектованными пожарными щитами</t>
  </si>
  <si>
    <t>Повышение уровня пожарной защищенности населенных пунктов, прилегающих к лесным массивам</t>
  </si>
  <si>
    <t>Наличие стимулов у граждан на вступление и выполнение обязаннстей в составе добровольной пожарной охраны</t>
  </si>
  <si>
    <t>Увеличение процента запасов материально-технических, продовольственных, медицинских и иных средств в целях гражданской обороны до 48%</t>
  </si>
  <si>
    <t>Увеличение степени готовности к использованию по предназначению защитных сооружений и иных объектов гражданской обороны до 80%</t>
  </si>
  <si>
    <t>Укомплектование личным составом, оснащение материальными средствами сил ГО. Проведение тех. обслуживания и ремонта материальных средств формирований</t>
  </si>
  <si>
    <t>Заместитель Главы Администрации</t>
  </si>
  <si>
    <t>Согласовано:</t>
  </si>
  <si>
    <t>Начальник Управления бухгалтерского учета и отчетности</t>
  </si>
  <si>
    <t>главный бухгалтер</t>
  </si>
  <si>
    <t>Приложение № 1</t>
  </si>
  <si>
    <t>к Муниципальной программе</t>
  </si>
  <si>
    <t>Увеличение количества ЗСГО, готовых к укрытию населения</t>
  </si>
  <si>
    <t>Средства бюджета Рузского городского округа</t>
  </si>
  <si>
    <t xml:space="preserve">Отдел  ГО,ЧС и территориальной безопасности </t>
  </si>
  <si>
    <t>Увеличение процента готовности Рузского городского округа к действиям по предназначению при возникновении ЧС (происшествиях) природного и техногенного характера до 89%</t>
  </si>
  <si>
    <t>Рузского городского округа</t>
  </si>
  <si>
    <t>Администрации Рузского городского округа,</t>
  </si>
  <si>
    <t>Е.Н. Козлова</t>
  </si>
  <si>
    <t>Увеличение процента исполнения Администрацией Рузского городского округа Московской области полномочия по обеспечению безопасности людей на воде до 74%</t>
  </si>
  <si>
    <t>Увеличение процента покрытия системой централизованного оповещения и информирования при ЧС или угрозе их возникновения населения на территории Рузского городского округа  до 100%</t>
  </si>
  <si>
    <t>Отдел ГО, ЧС и территориальной безопасности</t>
  </si>
  <si>
    <t>Повышение степени пожарной защищенности Рузского городского округа Московской области, по отношению к базовому периоду до 96%</t>
  </si>
  <si>
    <t>Оснащение 100% населенных пунктов, подверженных угрозе лесных пожаров, пунктами оповещения, подключенным к  Местной системе оповещения населения Рузского городского округа</t>
  </si>
  <si>
    <t>Повышение уровня знаний населения Рузского г.о. в области пожарной безопасности</t>
  </si>
  <si>
    <t>Обеспечение готовности Рузского городского округа к выполнению меропритий ГО в особый период</t>
  </si>
  <si>
    <t>Сокращение среднего времени совместного реагирования нескольких экстренных оперативных служб на обращения населения по единому номеру «112» на территории Рузского городского округ до 72,5%</t>
  </si>
  <si>
    <t>Отсутствие кредиторской задолженности по заработной плате перед сотрудниками МКУ  "ЕДДС 112 Рузского городского округа" (ежемесячно). Материально-техническое оснащение центра обработки вызовов «Системы-112»</t>
  </si>
  <si>
    <t>МКУ "Похоронное дело"</t>
  </si>
  <si>
    <t>Содержание территории кладбищ в соответствии с требованиями действующего законодательства и санитарными нормами и правилами</t>
  </si>
  <si>
    <t>"БЕЗОПАСНОСТЬ И ОБЕСПЕЧЕНИЕ БЕЗОПАСНОСТИ ЖИЗНЕДЕЯТЕЛЬНОСТИ НАСЕЛЕНИЯ"</t>
  </si>
  <si>
    <t>ЕДДС</t>
  </si>
  <si>
    <t>Итого за подпрограмму 3</t>
  </si>
  <si>
    <t>Рост числа граждан, участвующих в деятельности народных дружин</t>
  </si>
  <si>
    <t>Количество мероприятий по профилактике терроризма</t>
  </si>
  <si>
    <t xml:space="preserve">Администрация Рузского городского округа;
территориальные У (О) МВД
</t>
  </si>
  <si>
    <t xml:space="preserve">Выполнение требований при расчете нормативов расходов бюджета </t>
  </si>
  <si>
    <t>Количество дополнительных мероприятий по обеспечению правопорядка и безопасности граждан</t>
  </si>
  <si>
    <t xml:space="preserve">Увеличение доли социально значимых объектов (учреждений), оборудованных в целях антитеррористической защищенности средствами безопасности </t>
  </si>
  <si>
    <t>Увеличение доли от числа граждан принимающих участие в деятельности народных дружин</t>
  </si>
  <si>
    <t>1. Снижение доли несовершеннолетних в общем числе лиц, совершивших преступления
2. Недопущение (снижение)  преступлений экстремистской направленности</t>
  </si>
  <si>
    <t>Количество отремонтированных зданий (помещений) территориальных подразделений УФСБ
При наличии</t>
  </si>
  <si>
    <t>Увеличение доли коммерческих объектов,  подъездов многоквартирных домов, социальных объектов и мест с массовым пребыванием людей,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«Безопасный регион»</t>
  </si>
  <si>
    <t>Предоставление видеоинформации для системы технологического обеспечения региональной общественной безопасности и оперативного управления «Безопасный регион»</t>
  </si>
  <si>
    <t>Установка видеокамер с подключением к системе «Безопасный регион» на подъездах многоквартирных домов</t>
  </si>
  <si>
    <t xml:space="preserve">Поддержание в исправном состоянии, модернизация 
Оборудования и развитие системы «Безопасный регион» </t>
  </si>
  <si>
    <t>Установка на коммерческих объектах видеокамер с подключением к системе  «Безопасный регион», а также интеграция имеющихся средств видеонаблюдения коммерческих объектов в систему «Безопасный регион»</t>
  </si>
  <si>
    <t>Увеличение числа лиц, состоящих на диспансерном наблюдении с диагнозом «Употребление наркотиков с вредными последствиями»</t>
  </si>
  <si>
    <t>Размещение рекламы, агитационных материалов антинаркотической направленности</t>
  </si>
  <si>
    <t xml:space="preserve">Приобретение оборудования, наглядных пособий для использования при проведении антитеррористических тренировок на объектах с массовым пребыванием людей
</t>
  </si>
  <si>
    <t>Повышение уровня пожарной защищенности населенных пунктов</t>
  </si>
  <si>
    <t xml:space="preserve">Повышение уровня пожарной защищенности </t>
  </si>
  <si>
    <t>Увеличение процента покрытия системой централизованного оповещения и информирования при ЧС или угрозе их возникновения населения на территории Рузского городского округа до 100%</t>
  </si>
  <si>
    <t xml:space="preserve">Отдел  ГО, ЧС и территориальной безопасности </t>
  </si>
  <si>
    <t>Получение неработающими гражданами знаний в области ГО и ЧС</t>
  </si>
  <si>
    <t>Получение гражданами знаний в области ГО</t>
  </si>
  <si>
    <t>Повышение уровня знаний населения Рузского г.о. в области ГО, предупреждения и ликвидации ЧС</t>
  </si>
  <si>
    <t>Создание резервного фонда, обеспечивающего закупку товаров (работ, услуг) в случае ЧС</t>
  </si>
  <si>
    <t>Повышение уровня знаний населения в области ГО, предупреждения и ликвидации ЧС</t>
  </si>
  <si>
    <t>Количество обученных народных дружинников</t>
  </si>
  <si>
    <r>
      <rPr>
        <b/>
        <sz val="11"/>
        <rFont val="Times New Roman"/>
        <family val="1"/>
        <charset val="204"/>
      </rPr>
      <t xml:space="preserve">Мероприятие 1.:                                                               </t>
    </r>
    <r>
      <rPr>
        <sz val="11"/>
        <rFont val="Times New Roman"/>
        <family val="1"/>
        <charset val="204"/>
      </rPr>
      <t>Проведение мероприятий по профилактике терроризма</t>
    </r>
  </si>
  <si>
    <t>Количество отремонтированных зданий (помещений) 
При наличии</t>
  </si>
  <si>
    <t>Внедрение в образовательных организациях профилактических программ антинаркотической направленности</t>
  </si>
  <si>
    <t>Обеспечение исправности 100% источников наружного противопожарного водоснабжения в населенных пунктах</t>
  </si>
  <si>
    <t>Основное мероприятие 5.:                                 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</t>
  </si>
  <si>
    <t>Муниципальный заказчик подпрограммы</t>
  </si>
  <si>
    <t>Администрация Рузского городского округа (Отдел ГО, ЧС и территориальной безопасности)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</si>
  <si>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</si>
  <si>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</si>
  <si>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</si>
  <si>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</si>
  <si>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Итого</t>
  </si>
  <si>
    <t>Администрация Рузского городского округа</t>
  </si>
  <si>
    <r>
      <t xml:space="preserve">Средства бюджета </t>
    </r>
    <r>
      <rPr>
        <sz val="12"/>
        <color theme="1"/>
        <rFont val="Times New Roman"/>
        <family val="1"/>
        <charset val="204"/>
      </rPr>
      <t>Рузского</t>
    </r>
    <r>
      <rPr>
        <sz val="11"/>
        <color theme="1"/>
        <rFont val="Times New Roman"/>
        <family val="1"/>
        <charset val="204"/>
      </rPr>
      <t xml:space="preserve"> городского округа</t>
    </r>
  </si>
  <si>
    <t xml:space="preserve">2021 год  </t>
  </si>
  <si>
    <t xml:space="preserve">Администрация Рузского городского округа </t>
  </si>
  <si>
    <t>Средства бюджета Московской области</t>
  </si>
  <si>
    <t>Всего, в том числе по годам:</t>
  </si>
  <si>
    <t>Координатор муниципальной</t>
  </si>
  <si>
    <t xml:space="preserve">программы </t>
  </si>
  <si>
    <t>Заместитель Главы Администрации Рузского городского округа Воробьев А.В.</t>
  </si>
  <si>
    <t xml:space="preserve">Муниципальный заказчик    </t>
  </si>
  <si>
    <t xml:space="preserve">муниципальной программы   </t>
  </si>
  <si>
    <t xml:space="preserve">Цели муниципальной программы </t>
  </si>
  <si>
    <t xml:space="preserve">Комплексное обеспечение безопасности населения и объектов, повышение уровня и результативности борьбы с преступностью на территории Рузского городского округа Московской области </t>
  </si>
  <si>
    <t>Перечень подпрограмм</t>
  </si>
  <si>
    <r>
      <t>1.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0"/>
        <color theme="1"/>
        <rFont val="Times New Roman"/>
        <family val="1"/>
        <charset val="204"/>
      </rPr>
      <t>Профилактика преступлений и иных правонарушений.</t>
    </r>
  </si>
  <si>
    <r>
      <t>2.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0"/>
        <color theme="1"/>
        <rFont val="Times New Roman"/>
        <family val="1"/>
        <charset val="204"/>
      </rPr>
      <t>Снижение рисков и смягчение последствий чрезвычайных ситуаций природного и техногенного характера.</t>
    </r>
  </si>
  <si>
    <r>
      <t>3.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0"/>
        <color theme="1"/>
        <rFont val="Times New Roman"/>
        <family val="1"/>
        <charset val="204"/>
      </rPr>
      <t>Развитие и совершенствование системы оповещения и информирования населения Московской области.</t>
    </r>
  </si>
  <si>
    <r>
      <t>4.</t>
    </r>
    <r>
      <rPr>
        <strike/>
        <sz val="7"/>
        <color theme="1"/>
        <rFont val="Times New Roman"/>
        <family val="1"/>
        <charset val="204"/>
      </rPr>
      <t xml:space="preserve">                  </t>
    </r>
    <r>
      <rPr>
        <sz val="10"/>
        <color theme="1"/>
        <rFont val="Times New Roman"/>
        <family val="1"/>
        <charset val="204"/>
      </rPr>
      <t>Обеспечение пожарной безопасности.</t>
    </r>
  </si>
  <si>
    <r>
      <t>5.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0"/>
        <color theme="1"/>
        <rFont val="Times New Roman"/>
        <family val="1"/>
        <charset val="204"/>
      </rPr>
      <t>Обеспечение мероприятий гражданской обороны.</t>
    </r>
  </si>
  <si>
    <r>
      <t>6.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sz val="10"/>
        <color theme="1"/>
        <rFont val="Times New Roman"/>
        <family val="1"/>
        <charset val="204"/>
      </rPr>
      <t>Обеспечивающая программа.</t>
    </r>
  </si>
  <si>
    <t xml:space="preserve">Источники финансирования    </t>
  </si>
  <si>
    <t xml:space="preserve">муниципальной программы,  </t>
  </si>
  <si>
    <t xml:space="preserve">в том числе по годам:       </t>
  </si>
  <si>
    <t>Всего</t>
  </si>
  <si>
    <t>Средства федерального бюджета</t>
  </si>
  <si>
    <t>Внебюджетные источники</t>
  </si>
  <si>
    <t>Осуществлена транспортировка умерших в морг, включая погрузо-разгрузочные работы, с мест обнаружения и происшествия для производства судебно-медицинской экспертизы</t>
  </si>
  <si>
    <t>Средства РГО</t>
  </si>
  <si>
    <t>Обеспечение развития местной системы оповещения населения Рузского городского округа</t>
  </si>
  <si>
    <t>Средства бюджета Рузского г.о</t>
  </si>
  <si>
    <r>
      <t xml:space="preserve">Мероприятие 01.01:                                                               </t>
    </r>
    <r>
      <rPr>
        <sz val="11"/>
        <rFont val="Times New Roman"/>
        <family val="1"/>
        <charset val="204"/>
      </rPr>
      <t>Проведение мероприятий по профилактике терроризма</t>
    </r>
  </si>
  <si>
    <r>
      <t xml:space="preserve">Мероприятие 01.02:                                                            </t>
    </r>
    <r>
      <rPr>
        <sz val="11"/>
        <rFont val="Times New Roman"/>
        <family val="1"/>
        <charset val="204"/>
      </rPr>
      <t>Приобретение оборудования (материалов), наглядных пособий и оснащения для использования при проведении тренировок на объектах с массовым пребыванием людей</t>
    </r>
  </si>
  <si>
    <r>
      <t xml:space="preserve">Мероприятие 01.03:                                                                                  </t>
    </r>
    <r>
      <rPr>
        <sz val="11"/>
        <rFont val="Times New Roman"/>
        <family val="1"/>
        <charset val="204"/>
      </rPr>
      <t xml:space="preserve">Оборудование социально-значимых объектов инженерно-техническими сооружениями, обеспечивающими контроль доступа или блокирование несанкционированного доступа, контроль и оповещение о возникновении угроз
</t>
    </r>
  </si>
  <si>
    <r>
      <t xml:space="preserve">Мероприятие 02.01: </t>
    </r>
    <r>
      <rPr>
        <sz val="11"/>
        <rFont val="Times New Roman"/>
        <family val="1"/>
        <charset val="204"/>
      </rPr>
      <t xml:space="preserve">                                                      Проведение мероприятий по привлечению граждан, принимающих участие в деятельности народных дружин</t>
    </r>
  </si>
  <si>
    <r>
      <t xml:space="preserve">Мероприятие 02.02:  </t>
    </r>
    <r>
      <rPr>
        <sz val="11"/>
        <rFont val="Times New Roman"/>
        <family val="1"/>
        <charset val="204"/>
      </rPr>
      <t xml:space="preserve">                                         Материальное стимулирование народных дружинников</t>
    </r>
  </si>
  <si>
    <r>
      <t xml:space="preserve">Мероприятие 02.03: </t>
    </r>
    <r>
      <rPr>
        <sz val="11"/>
        <rFont val="Times New Roman"/>
        <family val="1"/>
        <charset val="204"/>
      </rPr>
      <t xml:space="preserve">                                              Материально–техническое обеспечение деятельности народных дружин          </t>
    </r>
  </si>
  <si>
    <r>
      <t xml:space="preserve">Мероприятие 02.04: </t>
    </r>
    <r>
      <rPr>
        <sz val="11"/>
        <rFont val="Times New Roman"/>
        <family val="1"/>
        <charset val="204"/>
      </rPr>
      <t xml:space="preserve">                                           Проведение мероприятий по обеспечению правопорядка и безопасности граждан</t>
    </r>
  </si>
  <si>
    <r>
      <t xml:space="preserve">Мероприятие 02.05: </t>
    </r>
    <r>
      <rPr>
        <sz val="11"/>
        <rFont val="Times New Roman"/>
        <family val="1"/>
        <charset val="204"/>
      </rPr>
      <t xml:space="preserve">                                           Осуществление мероприятий по обучению народных дружинников</t>
    </r>
  </si>
  <si>
    <r>
      <t xml:space="preserve">Мероприятие 03.01:  </t>
    </r>
    <r>
      <rPr>
        <sz val="11"/>
        <rFont val="Times New Roman"/>
        <family val="1"/>
        <charset val="204"/>
      </rPr>
      <t xml:space="preserve">                                                    Проведение капитального ремонта (ремонта) зданий (помещений) подчиненных Главному управлению Министерства внутренних дел Российской Федерации по Московской области территориальных органов Министерства внутренних дел Российской Федерации на районном уровне и их подразделений, осуществляющих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
</t>
    </r>
  </si>
  <si>
    <r>
      <t xml:space="preserve">Мероприятие 03.02:   </t>
    </r>
    <r>
      <rPr>
        <sz val="11"/>
        <rFont val="Times New Roman"/>
        <family val="1"/>
        <charset val="204"/>
      </rPr>
      <t xml:space="preserve">                                                       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  </t>
    </r>
  </si>
  <si>
    <r>
      <t xml:space="preserve">Мероприятие 03.03: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Участие в мероприятиях по профилактике терроризма и рейдах в местах массового отдыха и скопления молодежи с целью выявления экстремистски настроенных лиц</t>
    </r>
  </si>
  <si>
    <r>
      <t xml:space="preserve">Мероприятие 03.04: </t>
    </r>
    <r>
      <rPr>
        <sz val="11"/>
        <rFont val="Times New Roman"/>
        <family val="1"/>
        <charset val="204"/>
      </rPr>
      <t xml:space="preserve">                                          Проведение мероприятий по профилактике экстремизма  </t>
    </r>
  </si>
  <si>
    <r>
      <t xml:space="preserve">Мероприятие 03.05: </t>
    </r>
    <r>
      <rPr>
        <sz val="11"/>
        <rFont val="Times New Roman"/>
        <family val="1"/>
        <charset val="204"/>
      </rPr>
      <t xml:space="preserve">                                         Организация и проведение «круглых столов» с лидерами местных национально-культурных объединений и религиозных организаций по вопросам социальной и культурной адаптации мигрантов, предупреждения конфликтных ситуаций среди молодежи, воспитания  межнациональной и межконфессиональной толерантности   </t>
    </r>
  </si>
  <si>
    <r>
      <t xml:space="preserve">Мероприятие 03.06: </t>
    </r>
    <r>
      <rPr>
        <sz val="11"/>
        <rFont val="Times New Roman"/>
        <family val="1"/>
        <charset val="204"/>
      </rPr>
      <t xml:space="preserve">                                         Организация и проведение информационно-пропагандистских мероприятий по разъяснению сущности терроризма и его общественной опасности, а также формирование у граждан неприятия идеологии терроризма.   </t>
    </r>
  </si>
  <si>
    <r>
      <t xml:space="preserve">Мероприятие 03.07: </t>
    </r>
    <r>
      <rPr>
        <sz val="11"/>
        <rFont val="Times New Roman"/>
        <family val="1"/>
        <charset val="204"/>
      </rPr>
      <t xml:space="preserve">                                          Проведение капитального ремонта (ремонта) зданий (помещений), находящихся в собственности муниципальных образований Московской области, в целях размещения подразделений Главного следственного управления Следственного комитета Российской Федерации по Московской области  </t>
    </r>
  </si>
  <si>
    <t>Основное мероприятие 04:                                               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</si>
  <si>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Основное мероприятие 03:                              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 </t>
  </si>
  <si>
    <r>
      <t xml:space="preserve">Мероприятие 03.08: </t>
    </r>
    <r>
      <rPr>
        <sz val="11"/>
        <rFont val="Times New Roman"/>
        <family val="1"/>
        <charset val="204"/>
      </rPr>
      <t xml:space="preserve">                                          Проведение капитального ремонта (ремонта) зданий (помещений), находящихся в собственности муниципальных образований Московской области, в которых располагаются городские (районные) суды  </t>
    </r>
  </si>
  <si>
    <t xml:space="preserve">Количество отремонтированных зданий (помещений) 
При наличии
</t>
  </si>
  <si>
    <t xml:space="preserve">Отдел  ГО,ЧС и территориальной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</si>
  <si>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Отдел  ГО,ЧС и территориальной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</si>
  <si>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Мероприятие 04.02: </t>
    </r>
    <r>
      <rPr>
        <sz val="11"/>
        <rFont val="Times New Roman"/>
        <family val="1"/>
        <charset val="204"/>
      </rPr>
      <t xml:space="preserve">                                                               Проведение работ по установке видеокамер с подключением к системе «Безопасный регион» на подъездах многоквартирных домов</t>
    </r>
  </si>
  <si>
    <r>
      <t xml:space="preserve">Мероприятие 04.03:   </t>
    </r>
    <r>
      <rPr>
        <sz val="11"/>
        <rFont val="Times New Roman"/>
        <family val="1"/>
        <charset val="204"/>
      </rPr>
      <t xml:space="preserve">                                                             Обслуживание, модернизация и развитие системы «Безопасный регион»</t>
    </r>
  </si>
  <si>
    <r>
      <t xml:space="preserve">Мероприятие 05.01:   </t>
    </r>
    <r>
      <rPr>
        <sz val="11"/>
        <rFont val="Times New Roman"/>
        <family val="1"/>
        <charset val="204"/>
      </rPr>
      <t xml:space="preserve">                                                                 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  </r>
  </si>
  <si>
    <r>
      <t xml:space="preserve">Мероприятие 05.02:     </t>
    </r>
    <r>
      <rPr>
        <sz val="11"/>
        <rFont val="Times New Roman"/>
        <family val="1"/>
        <charset val="204"/>
      </rPr>
      <t xml:space="preserve">                                                                             Проведение антинаркотических мероприятий с использованием профилактических программ, одобренных Министерством образования Московской области           </t>
    </r>
  </si>
  <si>
    <r>
      <t xml:space="preserve">Мероприятие 05.03: </t>
    </r>
    <r>
      <rPr>
        <sz val="11"/>
        <rFont val="Times New Roman"/>
        <family val="1"/>
        <charset val="204"/>
      </rPr>
      <t xml:space="preserve">                                                                  Обучение педагогов и волонтеров методикам проведения профилактических занятий с использованием программ, одобренных Министерством образования Московской области</t>
    </r>
  </si>
  <si>
    <r>
      <t xml:space="preserve">Мероприятие 05.04: </t>
    </r>
    <r>
      <rPr>
        <sz val="11"/>
        <rFont val="Times New Roman"/>
        <family val="1"/>
        <charset val="204"/>
      </rPr>
      <t xml:space="preserve">                                          Изготовление и размещение рекламы, агитационных материалов направленных на: информирование общественности и целевых групп профилактики о государственной стратегии, а также реализуемой профилактической деятельности в отношении наркомании; - формирования общественного мнения, направленного на изменение норм, связанных с поведением «риска», и пропаганду ценностей здорового образа жизни; - информирование о рисках, связанных с наркотиками; - стимулирование подростков и молодежи и их родителей к обращению за психологической и иной профессиональной помощью</t>
    </r>
  </si>
  <si>
    <r>
      <t xml:space="preserve">Мероприятие 07.01:    </t>
    </r>
    <r>
      <rPr>
        <sz val="11"/>
        <rFont val="Times New Roman"/>
        <family val="1"/>
        <charset val="204"/>
      </rPr>
      <t xml:space="preserve">                                           Возмещение специализированной службе по вопросам похоронного дела стоимости услуг по погребению умерших в части, превышающей размер возмещения, установленный законодательством РФ и МО                    </t>
    </r>
  </si>
  <si>
    <r>
      <t xml:space="preserve">Мероприятие 07.02:   </t>
    </r>
    <r>
      <rPr>
        <sz val="11"/>
        <rFont val="Times New Roman"/>
        <family val="1"/>
        <charset val="204"/>
      </rPr>
      <t xml:space="preserve">                                                      Расходы на обеспечение деятельности (оказание услуг) в сфере похоронного дела                    </t>
    </r>
  </si>
  <si>
    <r>
      <t xml:space="preserve">Мероприятие 07.03:   </t>
    </r>
    <r>
      <rPr>
        <sz val="11"/>
        <rFont val="Times New Roman"/>
        <family val="1"/>
        <charset val="204"/>
      </rPr>
      <t xml:space="preserve">                                                Оформление земельных участков под кладбищами в муниципальную собственность, включая создание новых кладбищ</t>
    </r>
  </si>
  <si>
    <r>
      <t xml:space="preserve">Мероприятие 07.04:    </t>
    </r>
    <r>
      <rPr>
        <sz val="11"/>
        <rFont val="Times New Roman"/>
        <family val="1"/>
        <charset val="204"/>
      </rPr>
      <t xml:space="preserve">                                                         Зимние и летние работы по содержанию мест захоронений, текущий и капитальный ремонт основных фондов</t>
    </r>
  </si>
  <si>
    <r>
      <t xml:space="preserve">Мероприятие 07.05:    </t>
    </r>
    <r>
      <rPr>
        <sz val="11"/>
        <rFont val="Times New Roman"/>
        <family val="1"/>
        <charset val="204"/>
      </rPr>
      <t xml:space="preserve">                                          Содержание и благоустройство воинских, почетных, одиночных захоронений в случаях, если погребение осуществлялось за счет средств федерального бюджета, бюджета субъекта Российской Федерации или бюджетов муниципальных образований, а также иных захоронений и памятников, находящихся под охраной государства               </t>
    </r>
  </si>
  <si>
    <r>
      <t xml:space="preserve">Мероприятие 07.07:    </t>
    </r>
    <r>
      <rPr>
        <sz val="11"/>
        <rFont val="Times New Roman"/>
        <family val="1"/>
        <charset val="204"/>
      </rPr>
      <t xml:space="preserve">                                                                         Проведение инвентаризации мест захоронений</t>
    </r>
  </si>
  <si>
    <r>
      <t xml:space="preserve">Мероприятие 07.06:    </t>
    </r>
    <r>
      <rPr>
        <sz val="11"/>
        <rFont val="Times New Roman"/>
        <family val="1"/>
        <charset val="204"/>
      </rPr>
      <t xml:space="preserve">                                       Содержание и благоустройство могил и надгробий Героев Советского Союза, Героев Российской Федерации или полных кавалеров ордена Славы при отсутствии близких родственников, если таковые могилы и надгробия имеются на территории кладбищ                  </t>
    </r>
  </si>
  <si>
    <r>
      <t xml:space="preserve">Мероприятие 07.08:    </t>
    </r>
    <r>
      <rPr>
        <sz val="11"/>
        <rFont val="Times New Roman"/>
        <family val="1"/>
        <charset val="204"/>
      </rPr>
      <t xml:space="preserve">                                                       Обустройство и восстановление воинских захоронений, находящихся в государственной собственности</t>
    </r>
  </si>
  <si>
    <r>
      <t xml:space="preserve">Мероприятие 07.09:       </t>
    </r>
    <r>
      <rPr>
        <sz val="11"/>
        <rFont val="Times New Roman"/>
        <family val="1"/>
        <charset val="204"/>
      </rPr>
      <t xml:space="preserve">                                              Осуществление переданных полномочий Московской области по транспортировке умерших в морг, включая погрузо-разгрузочные работы, с мест обнаружения или происшествия для проведения судебно-медицинской экспертизы</t>
    </r>
  </si>
  <si>
    <t>Обучение педагогов и волонтеров методикам проведения профилактических занятий</t>
  </si>
  <si>
    <t>Отдел  ГО,ЧС и территориальной безопасности, Государственная жилищная инспекция и Министерство жилищно-коммунального хозяйства Московской области</t>
  </si>
  <si>
    <t>Количество информационно-пропагандистских мероприятий по разъяснению сущности терроризма и его общественной опасности, а также формирование у граждан неприятия идеологии терроризма</t>
  </si>
  <si>
    <t>Проведение «круглого стола», приобретение канцелярских принадлежностей. Формирование толерантных межнациональных отношений</t>
  </si>
  <si>
    <t>Количество мероприятий по профилактике экстремизма</t>
  </si>
  <si>
    <t>Количество мероприятий по профилактике терроризма в местах массового отдыха и скопления молодежи с целью выявления экстремистски настроенных лиц</t>
  </si>
  <si>
    <t>Количество отремонтированных зданий (помещений) территориальных подразделений МВД
При наличии</t>
  </si>
  <si>
    <t>Обеспечение народных дружин необходимой материально-технической базой</t>
  </si>
  <si>
    <t xml:space="preserve">Отдел ГО,ЧС и территориальной безопасности </t>
  </si>
  <si>
    <t>Отдел  ГО,ЧС и территориальной безопасности; территориальные У (О) МВД</t>
  </si>
  <si>
    <t>Отдел  ГО,ЧС и территориальной безопасности</t>
  </si>
  <si>
    <t>Отдел  ГО,ЧС и территориальной безопасности; территориальные У (О) МВД; Комитет по образованию</t>
  </si>
  <si>
    <t xml:space="preserve">Отдел  ГО,ЧС и территориальной безопасности; Отдел территориальной политики и социальных коммуникаций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</si>
  <si>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Управление образования, Отдел ГО,ЧС и территориальной безопасности  </t>
  </si>
  <si>
    <t>Управление образования</t>
  </si>
  <si>
    <r>
      <t xml:space="preserve">Мероприятие 01.02:                                                 </t>
    </r>
    <r>
      <rPr>
        <sz val="11"/>
        <rFont val="Times New Roman"/>
        <family val="1"/>
        <charset val="204"/>
      </rPr>
      <t>Создание и содержание курсов гражданской обороны</t>
    </r>
  </si>
  <si>
    <r>
      <t xml:space="preserve">Мероприятие 01.03:                                                                        </t>
    </r>
    <r>
      <rPr>
        <sz val="11"/>
        <rFont val="Times New Roman"/>
        <family val="1"/>
        <charset val="204"/>
      </rPr>
      <t>Оборудование учебно-консультационных пунктов для подготовки неработающего населения информационными стендами, оснащение УКП учебной литературой и видеотехникой</t>
    </r>
  </si>
  <si>
    <r>
      <t xml:space="preserve">Мероприятие 01.07:                                                         </t>
    </r>
    <r>
      <rPr>
        <sz val="11"/>
        <rFont val="Times New Roman"/>
        <family val="1"/>
        <charset val="204"/>
      </rPr>
      <t>Реализация мероприятий предусмотренных Планом действий и предупреждения чрезвычайных ситуаций природного и техногенного характера муниципального образования (разработка, корректировка, всех Планов и т.д.)</t>
    </r>
  </si>
  <si>
    <r>
      <t xml:space="preserve">Мероприятие 01.01:                                             </t>
    </r>
    <r>
      <rPr>
        <sz val="11"/>
        <rFont val="Times New Roman"/>
        <family val="1"/>
        <charset val="204"/>
      </rPr>
      <t>Подготовка должностных лиц по вопросам гражданской обороны, предупреждения и ликвидации чрезвычайных ситуаций (УМЦ ГКУ «Специальный центр «Звенигород», др. специализированные учебные учреждения, оплата проживания во время прохождения обучения)</t>
    </r>
  </si>
  <si>
    <r>
      <t xml:space="preserve">Мероприятие 01.04:                                                </t>
    </r>
    <r>
      <rPr>
        <sz val="11"/>
        <rFont val="Times New Roman"/>
        <family val="1"/>
        <charset val="204"/>
      </rPr>
      <t>Подготовка населения в области гражданской обороны и действиям в чрезвычайных ситуациях. Пропаганда знаний в области ЧС и ГО (изготовление и распространение памяток, листовок, аншлагов, баннеров и т.д.)</t>
    </r>
  </si>
  <si>
    <t>Основное мероприятие 02:                                  Выполнение мероприятий по безопасности населения на водных объектах, расположенных на территории муниципального образования Московской области</t>
  </si>
  <si>
    <t>Основное мероприятие 03:                                            Создание, содержание системно-аппаратного комплекса «Безопасный город» на территории муниципального образования Московской области</t>
  </si>
  <si>
    <r>
      <t>Мероприятие 03.01:</t>
    </r>
    <r>
      <rPr>
        <sz val="11"/>
        <rFont val="Times New Roman"/>
        <family val="1"/>
        <charset val="204"/>
      </rPr>
      <t xml:space="preserve">                                                     Создание, содержание системно-аппаратного комплекса «Безопасный город»</t>
    </r>
  </si>
  <si>
    <t>Основное мероприятие 01:                                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</t>
  </si>
  <si>
    <t>Основное мероприятие 01:                             Повышение степени пожарной безопасности</t>
  </si>
  <si>
    <r>
      <t xml:space="preserve">Мероприятие 01.01: </t>
    </r>
    <r>
      <rPr>
        <sz val="11"/>
        <rFont val="Times New Roman"/>
        <family val="1"/>
        <charset val="204"/>
      </rPr>
      <t xml:space="preserve">                                                 Оказание поддержки общественным объединениям пожарной охраны, социальное и экономическое стимулирование участия граждан и организаций в добровольной пожарной охране</t>
    </r>
  </si>
  <si>
    <r>
      <t xml:space="preserve">Мероприятие 01.02:    </t>
    </r>
    <r>
      <rPr>
        <sz val="11"/>
        <rFont val="Times New Roman"/>
        <family val="1"/>
        <charset val="204"/>
      </rPr>
      <t xml:space="preserve">                                       Содержание пожарных гидрантов, обеспечение их исправного состояния и готовности к забору воды в любое время года</t>
    </r>
  </si>
  <si>
    <r>
      <t xml:space="preserve">Мероприятие 01.06: </t>
    </r>
    <r>
      <rPr>
        <sz val="11"/>
        <rFont val="Times New Roman"/>
        <family val="1"/>
        <charset val="204"/>
      </rPr>
      <t xml:space="preserve">                                         Организация обучения населения мерам пожарной безопасности и пропаганда в области пожарной безопасности, содействие распространению пожарно-технических знаний</t>
    </r>
  </si>
  <si>
    <r>
      <t xml:space="preserve">Мероприятие 01.08: </t>
    </r>
    <r>
      <rPr>
        <sz val="11"/>
        <rFont val="Times New Roman"/>
        <family val="1"/>
        <charset val="204"/>
      </rPr>
      <t xml:space="preserve">                                          Обеспечение связи и оповещения населения о пожаре</t>
    </r>
  </si>
  <si>
    <r>
      <t>Мероприятие 01.09:</t>
    </r>
    <r>
      <rPr>
        <sz val="11"/>
        <rFont val="Times New Roman"/>
        <family val="1"/>
        <charset val="204"/>
      </rPr>
      <t xml:space="preserve">                                                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  </r>
  </si>
  <si>
    <t>Основное мероприятие 01:                                            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</t>
  </si>
  <si>
    <t>Основное мероприятие 02:                                  Обеспечение готовности защитных сооружений и других объектов гражданской обороны на территории муниципальных образований Московской области</t>
  </si>
  <si>
    <r>
      <t>Мероприятие 02.01:</t>
    </r>
    <r>
      <rPr>
        <sz val="11"/>
        <rFont val="Times New Roman"/>
        <family val="1"/>
        <charset val="204"/>
      </rPr>
      <t xml:space="preserve">                                                                             Создание и обеспечение готовности сил и средств гражданской обороны муниципального образования Московской области</t>
    </r>
  </si>
  <si>
    <r>
      <t xml:space="preserve">Мероприятие 02.02:     </t>
    </r>
    <r>
      <rPr>
        <sz val="11"/>
        <rFont val="Times New Roman"/>
        <family val="1"/>
        <charset val="204"/>
      </rPr>
      <t xml:space="preserve">                                      Повышение степени готовности к использованию по предназначению защитыных сооружений и других объектов гражданской обороны</t>
    </r>
  </si>
  <si>
    <t>Основное мероприятие 01:                                                  Создание условий для реализации полномочий органов местного самоуправления</t>
  </si>
  <si>
    <r>
      <t xml:space="preserve">Мероприятие 01.01: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Расходы на обеспечение деятельности (оказание услуг) муниципальных учреждений - служба спасения</t>
    </r>
  </si>
  <si>
    <r>
      <t xml:space="preserve">Мероприятие 01.02:                                                   </t>
    </r>
    <r>
      <rPr>
        <sz val="11"/>
        <rFont val="Times New Roman"/>
        <family val="1"/>
        <charset val="204"/>
      </rPr>
      <t>Содержание оперативного персонала системы обеспечения вызова муниципальных экстренных оперативных служб по единому номеру 112, ЕДДС</t>
    </r>
  </si>
  <si>
    <r>
      <t xml:space="preserve">Мероприятие 01.03:                                          </t>
    </r>
    <r>
      <rPr>
        <sz val="11"/>
        <rFont val="Times New Roman"/>
        <family val="1"/>
        <charset val="204"/>
      </rPr>
      <t>Проведение мероприятий по предупреждению и ликвидации последствий ЧС на территории муниципального образования</t>
    </r>
  </si>
  <si>
    <r>
      <t xml:space="preserve">Мероприятие 02.03:  </t>
    </r>
    <r>
      <rPr>
        <sz val="11"/>
        <rFont val="Times New Roman"/>
        <family val="1"/>
        <charset val="204"/>
      </rPr>
      <t xml:space="preserve">                                      Организация и выполнение меропритий, предусмотренных планом гражданской обороны, защиты населения муниципального образования Московской области (в том числе разработка Плана)</t>
    </r>
  </si>
  <si>
    <r>
      <t xml:space="preserve">Мероприятие 01.04: </t>
    </r>
    <r>
      <rPr>
        <sz val="11"/>
        <rFont val="Times New Roman"/>
        <family val="1"/>
        <charset val="204"/>
      </rPr>
      <t xml:space="preserve">                                                 Установка и содержание автономных дымовых пожарных извещателей в местах проживания многодетных семей и семей, находящихся в трудной жизненной ситуации</t>
    </r>
  </si>
  <si>
    <t>Основное мероприятие 01:                                 Повышение степени антитеррористической защищенности социально значимых объектов, находящихся в собственности муниципального образования и мест с массовым пребыванием людей</t>
  </si>
  <si>
    <t>Основное мероприятие 01.:                        Осуществление мероприятий по защите и смягчению последствий от чрезвычайных ситуаций природного и техногенного характера населения и территории муниципального образования Московской области</t>
  </si>
  <si>
    <t xml:space="preserve">XIII. Перечень мероприятий подпрограммы 3 «Развитие и совершенствование системы оповещения и информирования населения муниципального образования Московской области» </t>
  </si>
  <si>
    <t>XVII. Перечень мероприятий подпрограммы 5 «Обеспечение мероприятий гражданской обороны на территории муниципального образзования Московской области»</t>
  </si>
  <si>
    <t>XIX. Перечень мероприятий подпрограммы 6 «Обеспечивающая подпрограмма»</t>
  </si>
  <si>
    <t>6</t>
  </si>
  <si>
    <t>7</t>
  </si>
  <si>
    <t>8</t>
  </si>
  <si>
    <t>9</t>
  </si>
  <si>
    <t>10</t>
  </si>
  <si>
    <t>11</t>
  </si>
  <si>
    <r>
      <t xml:space="preserve">Мероприятие 04.04:               </t>
    </r>
    <r>
      <rPr>
        <sz val="11"/>
        <rFont val="Times New Roman"/>
        <family val="1"/>
        <charset val="204"/>
      </rPr>
      <t xml:space="preserve">                                  Обеспечение установки на коммерческих объектах видеокамер с подключением к системе «Безопасный регион», а также интеграция имеющихся средств видеонаблюдения коммерческих объектов в систему «Безопасный регион» (неденежное)</t>
    </r>
  </si>
  <si>
    <t xml:space="preserve">Основное мероприятие 07.:                                     Развитие похоронного дела на территории Московской области
</t>
  </si>
  <si>
    <r>
      <t xml:space="preserve">Мероприятие 07.10:  </t>
    </r>
    <r>
      <rPr>
        <sz val="11"/>
        <rFont val="Times New Roman"/>
        <family val="1"/>
        <charset val="204"/>
      </rPr>
      <t xml:space="preserve">                                            Реализация мероприятий федеральной целевой программы «Увековечение памяти погибших при защите Отечества на 2019-2024 годы»</t>
    </r>
  </si>
  <si>
    <r>
      <t>Мероприятие 01.10</t>
    </r>
    <r>
      <rPr>
        <sz val="11"/>
        <rFont val="Times New Roman"/>
        <family val="1"/>
        <charset val="204"/>
      </rPr>
      <t>:                             Совершенствование и развитие системы обеспечения вызова муниципальных экстренных оперативных служб по единому номеру 112, ЕДДС</t>
    </r>
  </si>
  <si>
    <r>
      <t xml:space="preserve">Мероприятие 04.01:   </t>
    </r>
    <r>
      <rPr>
        <sz val="11"/>
        <rFont val="Times New Roman"/>
        <family val="1"/>
        <charset val="204"/>
      </rPr>
      <t xml:space="preserve">                                                           Оказание услуг по предоставлению видеоизображения для системы технологического обеспечения региональной общественной безопасности и оперативного управления «Безопасный регион»</t>
    </r>
  </si>
  <si>
    <t>Средства бюджета Московской обл.</t>
  </si>
  <si>
    <t>Отдел ГО, ЧС и территориальной безопасности, Управления дорожной деятельности и благоустройства, Управление ЖКХ, Отдел муниципалной собственности управления по жилищным вопросам, Управление капитального ремонта и строительства</t>
  </si>
  <si>
    <t>Основное мероприятие 02:                                   Обеспечение деятельности общественных объединений правоохранительной направленности</t>
  </si>
  <si>
    <t xml:space="preserve">Оборудование объектов (учреждений) пропускными пунктами,  шлагбаумами, турникетами, средствами для принудительной остановки авто-транспорта, металлическими дверями с врезным глазком и домофоном. Установка и поддержание в исправном состоянии охранной сигнализации, в том числе систем внутреннего видеонаблюдения
</t>
  </si>
  <si>
    <t>Средства бюджета Рузского г.о.</t>
  </si>
  <si>
    <t>XV. Перечень мероприятий подпрограммы 4 «Обеспечение пожарной безопасности на территории муниципального образования Московской области»</t>
  </si>
  <si>
    <t>XI. Перечень мероприятий подпрограммы 2 «Снижение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области»</t>
  </si>
  <si>
    <t>IX. Перечень мероприятий подпрограммы 1 «Профилактика преступлений и иных правонарушений»</t>
  </si>
  <si>
    <r>
      <t xml:space="preserve">Мероприятие 05.05:                                          </t>
    </r>
    <r>
      <rPr>
        <sz val="11"/>
        <rFont val="Times New Roman"/>
        <family val="1"/>
        <charset val="204"/>
      </rPr>
      <t>Организация и проведение на территории городского округа антинаркотическихмесячников, приуроченных к Международному дню борьбы с наркоманией и наркобизнесом и к проведению в образовательных организациях социально-психологического и медицинского тестирования</t>
    </r>
  </si>
  <si>
    <t>Ежегодное проведение мероприятий в рамках антинаркотических месячников</t>
  </si>
  <si>
    <t>Отдел  ГО,ЧС и территориальной безопасности, Управление образования</t>
  </si>
  <si>
    <r>
      <t xml:space="preserve">Мероприятие 03.20:
</t>
    </r>
    <r>
      <rPr>
        <sz val="11"/>
        <rFont val="Times New Roman"/>
        <family val="1"/>
        <charset val="204"/>
      </rPr>
      <t>Проведение работ по сносу объектов самовольного строительства, право на снос которых в судебном порядке предоставлено администрациям муниципальных образований Московской области, являющимися взыскателями по исполнительным производствам</t>
    </r>
  </si>
  <si>
    <r>
      <t xml:space="preserve">Мероприятие 03.21:
</t>
    </r>
    <r>
      <rPr>
        <sz val="11"/>
        <rFont val="Times New Roman"/>
        <family val="1"/>
        <charset val="204"/>
      </rPr>
      <t>Проведение капитального ремонта (ремонта) зданий (помещений), находящихся в собственности муниципальных образований Московской области, в которых располагаются подразделения Военного комиссариата Московской области</t>
    </r>
  </si>
  <si>
    <t xml:space="preserve">Количество снесенных объектов
При наличии
</t>
  </si>
  <si>
    <t>Отдел архитектуры,  Управление строительного комплекса, Отдел  ГО,ЧС и территориальной безопасности</t>
  </si>
  <si>
    <r>
      <t xml:space="preserve">Мероприятие 01.05:                                                           </t>
    </r>
    <r>
      <rPr>
        <sz val="11"/>
        <rFont val="Times New Roman"/>
        <family val="1"/>
        <charset val="204"/>
      </rPr>
      <t xml:space="preserve">Проведение и участие в учениях, соревнованиях, тренировках, смотрах-конкурсах, семинарах. </t>
    </r>
  </si>
  <si>
    <r>
      <t xml:space="preserve">Мероприятие 01.06:                                                   </t>
    </r>
    <r>
      <rPr>
        <sz val="11"/>
        <rFont val="Times New Roman"/>
        <family val="1"/>
        <charset val="204"/>
      </rPr>
      <t>Создание резервов материальных ресурсов для ликвидации ЧС на территориии муниципального образования Московской области</t>
    </r>
  </si>
  <si>
    <r>
      <t>Мероприятие 01.08</t>
    </r>
    <r>
      <rPr>
        <sz val="11"/>
        <rFont val="Times New Roman"/>
        <family val="1"/>
        <charset val="204"/>
      </rPr>
      <t>:                                                Создание, содержание и организация деятельности аварийно-спасательных формирований на территории муниципального образования (кроме заработной платы)</t>
    </r>
  </si>
  <si>
    <r>
      <t>Мероприятие 01.09</t>
    </r>
    <r>
      <rPr>
        <sz val="11"/>
        <rFont val="Times New Roman"/>
        <family val="1"/>
        <charset val="204"/>
      </rPr>
      <t>:                                              Содержание оперативного персонала системы обеспечения вызова муниципальных экстренных оперативных служб по единому номеру 112, ЕДДС 
(кроме заработной платы, налогов)</t>
    </r>
  </si>
  <si>
    <r>
      <t>Мероприятие 02.01:</t>
    </r>
    <r>
      <rPr>
        <sz val="11"/>
        <rFont val="Times New Roman"/>
        <family val="1"/>
        <charset val="204"/>
      </rPr>
      <t xml:space="preserve">                                                  Осуществление мероприятий по обеспечению безопасности людей на водных объектах, охране их жизни и здоровья (оплата работы спасательного поста, в том числе в межкупальный период)</t>
    </r>
  </si>
  <si>
    <r>
      <t>Мероприятие 02.02:</t>
    </r>
    <r>
      <rPr>
        <sz val="11"/>
        <rFont val="Times New Roman"/>
        <family val="1"/>
        <charset val="204"/>
      </rPr>
      <t xml:space="preserve">                                                       Создание, поддержание мест отдыха у воды (благоустройство места отдыха у воды в части касающейся безопасности населения, закупка оборудования для спасательного поста на воде, установление аншлагов)</t>
    </r>
  </si>
  <si>
    <r>
      <t xml:space="preserve">Мероприятие 01.01: </t>
    </r>
    <r>
      <rPr>
        <sz val="11"/>
        <rFont val="Times New Roman"/>
        <family val="1"/>
        <charset val="204"/>
      </rPr>
      <t xml:space="preserve">                                             Содержание, поддержание в постоянной готовности к применению, систем оповещения и информирования населения при чрезвычайных ситуациях или об угрозе возникновения чрезвычайной ситуации (аварии, происшествиях  эпидемии) или военных конфликтах</t>
    </r>
  </si>
  <si>
    <r>
      <t>Мероприятие 01.03:</t>
    </r>
    <r>
      <rPr>
        <sz val="11"/>
        <rFont val="Times New Roman"/>
        <family val="1"/>
        <charset val="204"/>
      </rPr>
      <t xml:space="preserve">                                           Создание, оборудование и содержание (в том числе очистка) противопожарных водоемов. </t>
    </r>
  </si>
  <si>
    <r>
      <t>Мероприятие 01.05:</t>
    </r>
    <r>
      <rPr>
        <sz val="11"/>
        <rFont val="Times New Roman"/>
        <family val="1"/>
        <charset val="204"/>
      </rPr>
      <t xml:space="preserve">                                                                    Установка и содержание в исправном состоянии средств обеспечения пожарной безопасности жилых и общественных зданий, находящихся в муниципальной собственности</t>
    </r>
  </si>
  <si>
    <r>
      <t>Мероприятие 01.07:</t>
    </r>
    <r>
      <rPr>
        <sz val="11"/>
        <rFont val="Times New Roman"/>
        <family val="1"/>
        <charset val="204"/>
      </rPr>
      <t xml:space="preserve">                                      Дополнительные мероприятия в условиях особого противопожарного режима (в том числе установка видеокамер для мониторинга обстановки в местах граничащих с лесным массивом, сельскохозяйственными землями)</t>
    </r>
  </si>
  <si>
    <r>
      <t>Мероприятие 01.10:</t>
    </r>
    <r>
      <rPr>
        <sz val="11"/>
        <rFont val="Times New Roman"/>
        <family val="1"/>
        <charset val="204"/>
      </rPr>
      <t xml:space="preserve">                                                Проведения работ по созданию условий для забора воды из водоёмов в любое время года (обустройство подъездов, с площадками с твердым покрытием, для установки пожарных автомобилей)</t>
    </r>
  </si>
  <si>
    <t>Организации-балансодержатели источников наружного противопожарного водоснабжения, Отдел ГО, ЧС и территориальной безопасности</t>
  </si>
  <si>
    <t>Организации-балансодержатели источников наружного противопожарного водоснабжения; Отдел ГО, ЧС и территориальной безопасности</t>
  </si>
  <si>
    <t>Обеспечение готовности 100% источников наружного противопожарного водоснабжения в населенных пунктах</t>
  </si>
  <si>
    <r>
      <t xml:space="preserve">Мероприятие 01.01: </t>
    </r>
    <r>
      <rPr>
        <sz val="11"/>
        <rFont val="Times New Roman"/>
        <family val="1"/>
        <charset val="204"/>
      </rPr>
      <t xml:space="preserve">                                              Закупка имущества гражданской обороны, недостающего до норм обеспечения</t>
    </r>
  </si>
  <si>
    <r>
      <t xml:space="preserve">Мероприятие 04.12:               </t>
    </r>
    <r>
      <rPr>
        <sz val="11"/>
        <rFont val="Times New Roman"/>
        <family val="1"/>
        <charset val="204"/>
      </rPr>
      <t xml:space="preserve">                                  Внедрение современных средств наблюдения и оповещения о правонарушениях в подъездах многоквартирных домов Московской области</t>
    </r>
  </si>
  <si>
    <t xml:space="preserve">Отдел по управлению МКД Управления ЖКХ, Отдел  ГО,ЧС и территориальной безопасности </t>
  </si>
  <si>
    <t>Установка в подъездах многоквартирных домов Московской области видеокамер с подключением к системе  «Безопасный регион», а также интеграция имеющихся средств видеонаблюдения в подъездах в систему «Безопасный регион»</t>
  </si>
  <si>
    <t>Паспортизированные воинские захоронения обустроены и восстановлены, имена погибших при защите Отечества нанесены на мемориальные сооружения воинских захоронений по месту захоронения</t>
  </si>
  <si>
    <r>
      <t xml:space="preserve">Мероприятие 03.23:
</t>
    </r>
    <r>
      <rPr>
        <sz val="11"/>
        <rFont val="Times New Roman"/>
        <family val="1"/>
        <charset val="204"/>
      </rPr>
      <t>Проведение капитального ремонта (ремонта) зданий (помещений) для размещения территориальных подразделений прокуратуры Московской области</t>
    </r>
  </si>
  <si>
    <t>С.В. Пушкин</t>
  </si>
  <si>
    <t>2020-2024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</si>
</sst>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9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4" fontId="0" fillId="0" borderId="0" xfId="0" applyNumberFormat="1"/>
    <xf numFmtId="0" fontId="1" fillId="0" borderId="12" xfId="0" applyFont="1" applyBorder="1" applyAlignment="1">
      <alignment vertical="center" wrapText="1"/>
    </xf>
    <xf numFmtId="0" fontId="1" fillId="2" borderId="1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24" fillId="0" borderId="18" xfId="0" applyFont="1" applyBorder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4" fillId="0" borderId="14" xfId="0" applyFont="1" applyBorder="1" applyAlignment="1">
      <alignment horizontal="center" vertical="center" wrapText="1"/>
    </xf>
    <xf numFmtId="4" fontId="24" fillId="0" borderId="14" xfId="0" applyNumberFormat="1" applyFont="1" applyBorder="1" applyAlignment="1">
      <alignment horizontal="center" vertical="center" wrapText="1"/>
    </xf>
    <xf numFmtId="0" fontId="28" fillId="0" borderId="12" xfId="0" applyFont="1" applyBorder="1" applyAlignment="1">
      <alignment vertical="center" wrapText="1"/>
    </xf>
    <xf numFmtId="0" fontId="21" fillId="0" borderId="0" xfId="0" applyFont="1" applyFill="1"/>
    <xf numFmtId="0" fontId="3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/>
    <xf numFmtId="0" fontId="20" fillId="0" borderId="0" xfId="0" applyFont="1" applyFill="1"/>
    <xf numFmtId="0" fontId="0" fillId="0" borderId="0" xfId="0" applyFill="1"/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4" fillId="0" borderId="0" xfId="0" applyFont="1" applyFill="1"/>
    <xf numFmtId="0" fontId="11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top" wrapText="1"/>
    </xf>
    <xf numFmtId="2" fontId="14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top"/>
    </xf>
    <xf numFmtId="164" fontId="14" fillId="0" borderId="0" xfId="0" applyNumberFormat="1" applyFont="1" applyFill="1"/>
    <xf numFmtId="0" fontId="11" fillId="0" borderId="0" xfId="0" applyFont="1" applyFill="1" applyAlignment="1">
      <alignment horizontal="justify"/>
    </xf>
    <xf numFmtId="0" fontId="17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justify"/>
    </xf>
    <xf numFmtId="164" fontId="18" fillId="0" borderId="0" xfId="0" applyNumberFormat="1" applyFont="1" applyFill="1"/>
    <xf numFmtId="2" fontId="11" fillId="3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vertical="top" wrapText="1"/>
    </xf>
    <xf numFmtId="2" fontId="19" fillId="3" borderId="0" xfId="0" applyNumberFormat="1" applyFont="1" applyFill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vertical="center"/>
    </xf>
    <xf numFmtId="0" fontId="20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3" borderId="0" xfId="0" applyFont="1" applyFill="1" applyAlignment="1">
      <alignment vertical="center"/>
    </xf>
    <xf numFmtId="0" fontId="0" fillId="3" borderId="0" xfId="0" applyFont="1" applyFill="1"/>
    <xf numFmtId="0" fontId="3" fillId="3" borderId="0" xfId="0" applyFont="1" applyFill="1"/>
    <xf numFmtId="2" fontId="15" fillId="3" borderId="1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8" fillId="3" borderId="0" xfId="0" applyFont="1" applyFill="1"/>
    <xf numFmtId="0" fontId="5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/>
    <xf numFmtId="0" fontId="14" fillId="3" borderId="1" xfId="0" applyFont="1" applyFill="1" applyBorder="1" applyAlignment="1">
      <alignment vertical="center" wrapText="1"/>
    </xf>
    <xf numFmtId="0" fontId="16" fillId="3" borderId="1" xfId="0" applyFont="1" applyFill="1" applyBorder="1"/>
    <xf numFmtId="0" fontId="11" fillId="3" borderId="1" xfId="0" applyFont="1" applyFill="1" applyBorder="1" applyAlignment="1">
      <alignment vertical="center" wrapText="1"/>
    </xf>
    <xf numFmtId="0" fontId="21" fillId="3" borderId="0" xfId="0" applyFont="1" applyFill="1"/>
    <xf numFmtId="0" fontId="15" fillId="3" borderId="1" xfId="0" applyFont="1" applyFill="1" applyBorder="1" applyAlignment="1">
      <alignment horizontal="left" vertical="top"/>
    </xf>
    <xf numFmtId="0" fontId="22" fillId="3" borderId="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vertical="top"/>
    </xf>
    <xf numFmtId="0" fontId="2" fillId="3" borderId="0" xfId="0" applyFont="1" applyFill="1" applyBorder="1" applyAlignment="1">
      <alignment vertical="top"/>
    </xf>
    <xf numFmtId="0" fontId="15" fillId="3" borderId="0" xfId="0" applyFont="1" applyFill="1" applyAlignment="1">
      <alignment vertical="top"/>
    </xf>
    <xf numFmtId="0" fontId="11" fillId="3" borderId="0" xfId="0" applyFont="1" applyFill="1" applyAlignment="1">
      <alignment vertical="top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Border="1" applyAlignment="1">
      <alignment horizontal="center" vertical="center" wrapText="1"/>
    </xf>
    <xf numFmtId="164" fontId="11" fillId="3" borderId="0" xfId="0" applyNumberFormat="1" applyFont="1" applyFill="1"/>
    <xf numFmtId="164" fontId="17" fillId="3" borderId="0" xfId="0" applyNumberFormat="1" applyFont="1" applyFill="1"/>
    <xf numFmtId="49" fontId="11" fillId="0" borderId="0" xfId="0" applyNumberFormat="1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5" fillId="3" borderId="0" xfId="0" applyFont="1" applyFill="1"/>
    <xf numFmtId="0" fontId="11" fillId="3" borderId="0" xfId="0" applyFont="1" applyFill="1"/>
    <xf numFmtId="0" fontId="14" fillId="3" borderId="0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justify"/>
    </xf>
    <xf numFmtId="0" fontId="11" fillId="3" borderId="2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19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11" fillId="3" borderId="2" xfId="0" applyFont="1" applyFill="1" applyBorder="1" applyAlignment="1">
      <alignment horizontal="center" vertical="top" wrapText="1"/>
    </xf>
    <xf numFmtId="0" fontId="0" fillId="3" borderId="8" xfId="0" applyFont="1" applyFill="1" applyBorder="1" applyAlignment="1">
      <alignment horizontal="center" vertical="top" wrapText="1"/>
    </xf>
    <xf numFmtId="0" fontId="0" fillId="3" borderId="3" xfId="0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2" fontId="14" fillId="3" borderId="4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4" fillId="3" borderId="26" xfId="0" applyFont="1" applyFill="1" applyBorder="1" applyAlignment="1">
      <alignment vertical="top" wrapText="1"/>
    </xf>
    <xf numFmtId="0" fontId="0" fillId="3" borderId="28" xfId="0" applyFill="1" applyBorder="1" applyAlignment="1"/>
    <xf numFmtId="0" fontId="10" fillId="0" borderId="0" xfId="0" applyFont="1" applyFill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left" vertical="top" wrapText="1"/>
    </xf>
    <xf numFmtId="0" fontId="20" fillId="3" borderId="3" xfId="0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49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horizontal="right"/>
    </xf>
    <xf numFmtId="0" fontId="11" fillId="3" borderId="8" xfId="0" applyFont="1" applyFill="1" applyBorder="1" applyAlignment="1">
      <alignment horizontal="left" vertical="top" wrapText="1"/>
    </xf>
    <xf numFmtId="0" fontId="11" fillId="3" borderId="3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 vertical="top" wrapText="1"/>
    </xf>
    <xf numFmtId="0" fontId="20" fillId="3" borderId="8" xfId="0" applyFont="1" applyFill="1" applyBorder="1" applyAlignment="1">
      <alignment horizontal="center" vertical="top" wrapText="1"/>
    </xf>
    <xf numFmtId="0" fontId="20" fillId="3" borderId="3" xfId="0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24" fillId="0" borderId="22" xfId="0" applyFont="1" applyBorder="1" applyAlignment="1">
      <alignment horizontal="justify" vertical="center" wrapText="1"/>
    </xf>
    <xf numFmtId="0" fontId="24" fillId="0" borderId="20" xfId="0" applyFont="1" applyBorder="1" applyAlignment="1">
      <alignment horizontal="justify" vertical="center" wrapText="1"/>
    </xf>
    <xf numFmtId="0" fontId="24" fillId="0" borderId="21" xfId="0" applyFont="1" applyBorder="1" applyAlignment="1">
      <alignment horizontal="justify" vertical="center" wrapText="1"/>
    </xf>
    <xf numFmtId="0" fontId="24" fillId="0" borderId="19" xfId="0" applyFont="1" applyBorder="1" applyAlignment="1">
      <alignment horizontal="justify" vertical="center" wrapText="1"/>
    </xf>
    <xf numFmtId="0" fontId="24" fillId="0" borderId="16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justify" vertical="center" wrapText="1"/>
    </xf>
    <xf numFmtId="0" fontId="24" fillId="0" borderId="17" xfId="0" applyFont="1" applyBorder="1" applyAlignment="1">
      <alignment horizontal="justify" vertical="center" wrapText="1"/>
    </xf>
    <xf numFmtId="0" fontId="24" fillId="0" borderId="11" xfId="0" applyFont="1" applyBorder="1" applyAlignment="1">
      <alignment horizontal="justify" vertical="center" wrapText="1"/>
    </xf>
    <xf numFmtId="0" fontId="24" fillId="0" borderId="10" xfId="0" applyFont="1" applyBorder="1" applyAlignment="1">
      <alignment horizontal="justify" vertical="center" wrapText="1"/>
    </xf>
    <xf numFmtId="0" fontId="24" fillId="0" borderId="22" xfId="0" applyFont="1" applyBorder="1" applyAlignment="1">
      <alignment vertical="center" wrapText="1"/>
    </xf>
    <xf numFmtId="0" fontId="24" fillId="0" borderId="20" xfId="0" applyFont="1" applyBorder="1" applyAlignment="1">
      <alignment vertical="center" wrapText="1"/>
    </xf>
    <xf numFmtId="0" fontId="24" fillId="0" borderId="21" xfId="0" applyFont="1" applyBorder="1" applyAlignment="1">
      <alignment vertical="center" wrapText="1"/>
    </xf>
    <xf numFmtId="0" fontId="24" fillId="0" borderId="19" xfId="0" applyFont="1" applyBorder="1" applyAlignment="1">
      <alignment vertical="center" wrapText="1"/>
    </xf>
    <xf numFmtId="0" fontId="24" fillId="0" borderId="16" xfId="0" applyFont="1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4" fillId="0" borderId="18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24" fillId="0" borderId="23" xfId="0" applyFont="1" applyBorder="1" applyAlignment="1">
      <alignment horizontal="justify" vertical="center" wrapText="1"/>
    </xf>
    <xf numFmtId="0" fontId="24" fillId="0" borderId="0" xfId="0" applyFont="1" applyAlignment="1">
      <alignment horizontal="justify" vertical="center" wrapText="1"/>
    </xf>
    <xf numFmtId="0" fontId="24" fillId="0" borderId="15" xfId="0" applyFont="1" applyBorder="1" applyAlignment="1">
      <alignment horizontal="justify" vertical="center" wrapText="1"/>
    </xf>
    <xf numFmtId="0" fontId="26" fillId="0" borderId="23" xfId="0" applyFont="1" applyBorder="1" applyAlignment="1">
      <alignment horizontal="justify" vertical="center" wrapText="1"/>
    </xf>
    <xf numFmtId="0" fontId="26" fillId="0" borderId="0" xfId="0" applyFont="1" applyAlignment="1">
      <alignment horizontal="justify" vertical="center" wrapText="1"/>
    </xf>
    <xf numFmtId="0" fontId="26" fillId="0" borderId="15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96"/>
  <sheetViews>
    <sheetView tabSelected="1" view="pageBreakPreview" topLeftCell="B1" zoomScaleNormal="100" zoomScaleSheetLayoutView="100" workbookViewId="0">
      <pane ySplit="9" topLeftCell="A294" activePane="bottomLeft" state="frozen"/>
      <selection activeCell="B1" sqref="B1"/>
      <selection pane="bottomLeft" activeCell="P8" sqref="P8"/>
    </sheetView>
  </sheetViews>
  <sheetFormatPr defaultRowHeight="15" x14ac:dyDescent="0.25"/>
  <cols>
    <col min="1" max="1" width="4.42578125" style="29" hidden="1" customWidth="1"/>
    <col min="2" max="2" width="4.7109375" style="25" customWidth="1"/>
    <col min="3" max="3" width="49.140625" style="100" customWidth="1"/>
    <col min="4" max="4" width="7.5703125" style="26" customWidth="1"/>
    <col min="5" max="5" width="17.5703125" style="25" customWidth="1"/>
    <col min="6" max="6" width="16.7109375" style="27" customWidth="1"/>
    <col min="7" max="12" width="11.28515625" style="90" customWidth="1"/>
    <col min="13" max="13" width="24.85546875" style="34" customWidth="1"/>
    <col min="14" max="14" width="45.7109375" style="25" customWidth="1"/>
    <col min="15" max="15" width="22.85546875" style="28" customWidth="1"/>
    <col min="16" max="16384" width="9.140625" style="29"/>
  </cols>
  <sheetData>
    <row r="1" spans="2:26" ht="18.75" x14ac:dyDescent="0.3">
      <c r="M1" s="130" t="s">
        <v>30</v>
      </c>
      <c r="N1" s="130"/>
    </row>
    <row r="2" spans="2:26" ht="13.5" customHeight="1" x14ac:dyDescent="0.3">
      <c r="M2" s="130" t="s">
        <v>31</v>
      </c>
      <c r="N2" s="130"/>
    </row>
    <row r="3" spans="2:26" ht="19.5" customHeight="1" x14ac:dyDescent="0.25">
      <c r="B3" s="30"/>
      <c r="C3" s="101"/>
      <c r="D3" s="31"/>
      <c r="E3" s="30"/>
      <c r="F3" s="32"/>
      <c r="G3" s="91"/>
      <c r="H3" s="91"/>
      <c r="I3" s="91"/>
      <c r="J3" s="91"/>
      <c r="K3" s="91"/>
      <c r="L3" s="91"/>
      <c r="M3" s="33"/>
      <c r="N3" s="30"/>
    </row>
    <row r="4" spans="2:26" ht="15.75" customHeight="1" x14ac:dyDescent="0.3">
      <c r="B4" s="132" t="s">
        <v>14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</row>
    <row r="5" spans="2:26" ht="18" customHeight="1" x14ac:dyDescent="0.3">
      <c r="B5" s="132" t="s">
        <v>50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6" spans="2:26" ht="6.75" customHeight="1" x14ac:dyDescent="0.25"/>
    <row r="7" spans="2:26" ht="72.75" customHeight="1" x14ac:dyDescent="0.25">
      <c r="B7" s="134" t="s">
        <v>4</v>
      </c>
      <c r="C7" s="135" t="s">
        <v>13</v>
      </c>
      <c r="D7" s="134" t="s">
        <v>0</v>
      </c>
      <c r="E7" s="134" t="s">
        <v>1</v>
      </c>
      <c r="F7" s="136" t="s">
        <v>5</v>
      </c>
      <c r="G7" s="135" t="s">
        <v>6</v>
      </c>
      <c r="H7" s="151" t="s">
        <v>2</v>
      </c>
      <c r="I7" s="152"/>
      <c r="J7" s="152"/>
      <c r="K7" s="152"/>
      <c r="L7" s="152"/>
      <c r="M7" s="133" t="s">
        <v>12</v>
      </c>
      <c r="N7" s="134" t="s">
        <v>3</v>
      </c>
      <c r="O7" s="35"/>
      <c r="P7" s="36"/>
      <c r="Q7" s="36"/>
      <c r="R7" s="36"/>
      <c r="S7" s="36"/>
      <c r="T7" s="36"/>
      <c r="U7" s="36"/>
      <c r="V7" s="37"/>
      <c r="W7" s="37"/>
      <c r="X7" s="37"/>
      <c r="Y7" s="37"/>
      <c r="Z7" s="37"/>
    </row>
    <row r="8" spans="2:26" ht="76.5" customHeight="1" x14ac:dyDescent="0.25">
      <c r="B8" s="134"/>
      <c r="C8" s="135"/>
      <c r="D8" s="134"/>
      <c r="E8" s="134"/>
      <c r="F8" s="136"/>
      <c r="G8" s="135"/>
      <c r="H8" s="92" t="s">
        <v>7</v>
      </c>
      <c r="I8" s="99" t="s">
        <v>8</v>
      </c>
      <c r="J8" s="99" t="s">
        <v>9</v>
      </c>
      <c r="K8" s="99" t="s">
        <v>10</v>
      </c>
      <c r="L8" s="107" t="s">
        <v>11</v>
      </c>
      <c r="M8" s="133"/>
      <c r="N8" s="134"/>
      <c r="O8" s="35"/>
      <c r="P8" s="36"/>
      <c r="Q8" s="36"/>
      <c r="R8" s="36"/>
      <c r="S8" s="36"/>
      <c r="T8" s="36"/>
      <c r="U8" s="36"/>
      <c r="V8" s="37"/>
      <c r="W8" s="37"/>
      <c r="X8" s="37"/>
      <c r="Y8" s="37"/>
      <c r="Z8" s="37"/>
    </row>
    <row r="9" spans="2:26" ht="22.5" customHeight="1" x14ac:dyDescent="0.25">
      <c r="B9" s="55">
        <v>1</v>
      </c>
      <c r="C9" s="93">
        <v>2</v>
      </c>
      <c r="D9" s="55">
        <v>3</v>
      </c>
      <c r="E9" s="55">
        <v>4</v>
      </c>
      <c r="F9" s="93">
        <v>5</v>
      </c>
      <c r="G9" s="93" t="s">
        <v>203</v>
      </c>
      <c r="H9" s="93" t="s">
        <v>204</v>
      </c>
      <c r="I9" s="93" t="s">
        <v>205</v>
      </c>
      <c r="J9" s="93" t="s">
        <v>206</v>
      </c>
      <c r="K9" s="93" t="s">
        <v>207</v>
      </c>
      <c r="L9" s="55" t="s">
        <v>208</v>
      </c>
      <c r="M9" s="106">
        <v>12</v>
      </c>
      <c r="N9" s="106">
        <v>13</v>
      </c>
      <c r="O9" s="35"/>
      <c r="P9" s="36"/>
      <c r="Q9" s="36"/>
      <c r="R9" s="36"/>
      <c r="S9" s="36"/>
      <c r="T9" s="36"/>
      <c r="U9" s="36"/>
      <c r="V9" s="37"/>
      <c r="W9" s="37"/>
      <c r="X9" s="37"/>
      <c r="Y9" s="37"/>
      <c r="Z9" s="37"/>
    </row>
    <row r="10" spans="2:26" s="24" customFormat="1" ht="27" customHeight="1" x14ac:dyDescent="0.25">
      <c r="B10" s="138" t="s">
        <v>221</v>
      </c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38"/>
      <c r="P10" s="39"/>
      <c r="Q10" s="39"/>
      <c r="R10" s="39"/>
      <c r="S10" s="39"/>
      <c r="T10" s="39"/>
      <c r="U10" s="39"/>
      <c r="V10" s="40"/>
      <c r="W10" s="40"/>
      <c r="X10" s="40"/>
      <c r="Y10" s="40"/>
      <c r="Z10" s="40"/>
    </row>
    <row r="11" spans="2:26" s="63" customFormat="1" ht="19.5" customHeight="1" x14ac:dyDescent="0.25">
      <c r="B11" s="113">
        <v>1</v>
      </c>
      <c r="C11" s="119" t="s">
        <v>198</v>
      </c>
      <c r="D11" s="116" t="s">
        <v>250</v>
      </c>
      <c r="E11" s="59" t="s">
        <v>91</v>
      </c>
      <c r="F11" s="58">
        <f>SUM(F12:F13)</f>
        <v>100</v>
      </c>
      <c r="G11" s="53">
        <f>SUM(H11:L11)</f>
        <v>728.95600000000002</v>
      </c>
      <c r="H11" s="53">
        <f t="shared" ref="H11" si="0">H13+H12</f>
        <v>0</v>
      </c>
      <c r="I11" s="53">
        <f>SUM(I12:I13)</f>
        <v>98.956000000000003</v>
      </c>
      <c r="J11" s="53">
        <f t="shared" ref="J11:K11" si="1">SUM(J12:J13)</f>
        <v>210</v>
      </c>
      <c r="K11" s="53">
        <f t="shared" si="1"/>
        <v>210</v>
      </c>
      <c r="L11" s="53">
        <f t="shared" ref="L11" si="2">SUM(L12:L13)</f>
        <v>210</v>
      </c>
      <c r="M11" s="116" t="s">
        <v>166</v>
      </c>
      <c r="N11" s="116" t="s">
        <v>58</v>
      </c>
      <c r="O11" s="60"/>
      <c r="P11" s="61"/>
      <c r="Q11" s="61"/>
      <c r="R11" s="61"/>
      <c r="S11" s="61"/>
      <c r="T11" s="61"/>
      <c r="U11" s="61"/>
      <c r="V11" s="62"/>
      <c r="W11" s="62"/>
      <c r="X11" s="62"/>
      <c r="Y11" s="62"/>
      <c r="Z11" s="62"/>
    </row>
    <row r="12" spans="2:26" s="28" customFormat="1" ht="31.5" customHeight="1" x14ac:dyDescent="0.25">
      <c r="B12" s="114"/>
      <c r="C12" s="140"/>
      <c r="D12" s="117"/>
      <c r="E12" s="108" t="s">
        <v>218</v>
      </c>
      <c r="F12" s="109">
        <f>F15+F18+F21</f>
        <v>100</v>
      </c>
      <c r="G12" s="110">
        <f>SUM(H12:L12)</f>
        <v>728.95600000000002</v>
      </c>
      <c r="H12" s="110">
        <f>H15+H18+H21</f>
        <v>0</v>
      </c>
      <c r="I12" s="110">
        <f>I15+I18+I21</f>
        <v>98.956000000000003</v>
      </c>
      <c r="J12" s="110">
        <f t="shared" ref="J12:K12" si="3">J15+J18+J21</f>
        <v>210</v>
      </c>
      <c r="K12" s="110">
        <f t="shared" si="3"/>
        <v>210</v>
      </c>
      <c r="L12" s="110">
        <f t="shared" ref="L12" si="4">L15+L18+L21</f>
        <v>210</v>
      </c>
      <c r="M12" s="117"/>
      <c r="N12" s="117"/>
      <c r="O12" s="111"/>
      <c r="P12" s="35"/>
      <c r="Q12" s="35"/>
      <c r="R12" s="35"/>
      <c r="S12" s="35"/>
      <c r="T12" s="35"/>
      <c r="U12" s="35"/>
      <c r="V12" s="112"/>
      <c r="W12" s="112"/>
      <c r="X12" s="112"/>
      <c r="Y12" s="112"/>
      <c r="Z12" s="112"/>
    </row>
    <row r="13" spans="2:26" s="63" customFormat="1" ht="34.5" customHeight="1" x14ac:dyDescent="0.25">
      <c r="B13" s="115"/>
      <c r="C13" s="141"/>
      <c r="D13" s="118"/>
      <c r="E13" s="59" t="s">
        <v>214</v>
      </c>
      <c r="F13" s="58">
        <f>F16+F19+F22</f>
        <v>0</v>
      </c>
      <c r="G13" s="53">
        <f>SUM(H13:L13)</f>
        <v>0</v>
      </c>
      <c r="H13" s="53">
        <v>0</v>
      </c>
      <c r="I13" s="53">
        <f>I16+I19+I22</f>
        <v>0</v>
      </c>
      <c r="J13" s="53">
        <f t="shared" ref="J13:K13" si="5">J16+J19+J22</f>
        <v>0</v>
      </c>
      <c r="K13" s="53">
        <f t="shared" si="5"/>
        <v>0</v>
      </c>
      <c r="L13" s="53">
        <f t="shared" ref="L13" si="6">L16+L19+L22</f>
        <v>0</v>
      </c>
      <c r="M13" s="118"/>
      <c r="N13" s="118"/>
      <c r="O13" s="60"/>
      <c r="P13" s="61"/>
      <c r="Q13" s="61"/>
      <c r="R13" s="61"/>
      <c r="S13" s="61"/>
      <c r="T13" s="61"/>
      <c r="U13" s="61"/>
      <c r="V13" s="62"/>
      <c r="W13" s="62"/>
      <c r="X13" s="62"/>
      <c r="Y13" s="62"/>
      <c r="Z13" s="62"/>
    </row>
    <row r="14" spans="2:26" s="66" customFormat="1" ht="18" customHeight="1" x14ac:dyDescent="0.25">
      <c r="B14" s="113">
        <v>2</v>
      </c>
      <c r="C14" s="119" t="s">
        <v>122</v>
      </c>
      <c r="D14" s="116" t="s">
        <v>250</v>
      </c>
      <c r="E14" s="59" t="s">
        <v>91</v>
      </c>
      <c r="F14" s="58">
        <f>F16+F15</f>
        <v>100</v>
      </c>
      <c r="G14" s="53">
        <f>G16+G15</f>
        <v>728.95600000000002</v>
      </c>
      <c r="H14" s="53">
        <f>SUM(H23:H29)</f>
        <v>0</v>
      </c>
      <c r="I14" s="53">
        <f>I16+I15</f>
        <v>98.956000000000003</v>
      </c>
      <c r="J14" s="53">
        <f>J16+J15</f>
        <v>210</v>
      </c>
      <c r="K14" s="53">
        <f t="shared" ref="K14" si="7">K16+K15</f>
        <v>210</v>
      </c>
      <c r="L14" s="53">
        <f t="shared" ref="L14" si="8">L16+L15</f>
        <v>210</v>
      </c>
      <c r="M14" s="116" t="s">
        <v>166</v>
      </c>
      <c r="N14" s="116" t="s">
        <v>54</v>
      </c>
      <c r="O14" s="60"/>
      <c r="P14" s="64"/>
      <c r="Q14" s="64"/>
      <c r="R14" s="64"/>
      <c r="S14" s="64"/>
      <c r="T14" s="64"/>
      <c r="U14" s="64"/>
      <c r="V14" s="65"/>
      <c r="W14" s="65"/>
      <c r="X14" s="65"/>
      <c r="Y14" s="65"/>
      <c r="Z14" s="65"/>
    </row>
    <row r="15" spans="2:26" s="66" customFormat="1" ht="31.5" customHeight="1" x14ac:dyDescent="0.25">
      <c r="B15" s="114"/>
      <c r="C15" s="120"/>
      <c r="D15" s="117"/>
      <c r="E15" s="59" t="s">
        <v>218</v>
      </c>
      <c r="F15" s="58">
        <v>100</v>
      </c>
      <c r="G15" s="53">
        <f>SUM(H15:L15)</f>
        <v>728.95600000000002</v>
      </c>
      <c r="H15" s="53">
        <v>0</v>
      </c>
      <c r="I15" s="53">
        <v>98.956000000000003</v>
      </c>
      <c r="J15" s="53">
        <v>210</v>
      </c>
      <c r="K15" s="53">
        <v>210</v>
      </c>
      <c r="L15" s="53">
        <v>210</v>
      </c>
      <c r="M15" s="117"/>
      <c r="N15" s="117"/>
      <c r="O15" s="60"/>
      <c r="P15" s="64"/>
      <c r="Q15" s="64"/>
      <c r="R15" s="64"/>
      <c r="S15" s="64"/>
      <c r="T15" s="64"/>
      <c r="U15" s="64"/>
      <c r="V15" s="65"/>
      <c r="W15" s="65"/>
      <c r="X15" s="65"/>
      <c r="Y15" s="65"/>
      <c r="Z15" s="65"/>
    </row>
    <row r="16" spans="2:26" s="66" customFormat="1" ht="29.25" customHeight="1" x14ac:dyDescent="0.25">
      <c r="B16" s="115">
        <v>2</v>
      </c>
      <c r="C16" s="121" t="s">
        <v>80</v>
      </c>
      <c r="D16" s="118"/>
      <c r="E16" s="59" t="s">
        <v>214</v>
      </c>
      <c r="F16" s="58">
        <v>0</v>
      </c>
      <c r="G16" s="53">
        <f>SUM(H16:L16)</f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118"/>
      <c r="N16" s="118" t="s">
        <v>54</v>
      </c>
      <c r="O16" s="61"/>
      <c r="P16" s="64"/>
      <c r="Q16" s="64"/>
      <c r="R16" s="64"/>
      <c r="S16" s="64"/>
      <c r="T16" s="64"/>
      <c r="U16" s="64"/>
      <c r="V16" s="65"/>
      <c r="W16" s="65"/>
      <c r="X16" s="65"/>
      <c r="Y16" s="65"/>
      <c r="Z16" s="65"/>
    </row>
    <row r="17" spans="2:26" s="68" customFormat="1" ht="19.5" customHeight="1" x14ac:dyDescent="0.25">
      <c r="B17" s="113">
        <v>3</v>
      </c>
      <c r="C17" s="119" t="s">
        <v>123</v>
      </c>
      <c r="D17" s="116" t="s">
        <v>250</v>
      </c>
      <c r="E17" s="59" t="s">
        <v>91</v>
      </c>
      <c r="F17" s="58">
        <f>F19+F18</f>
        <v>0</v>
      </c>
      <c r="G17" s="53">
        <f t="shared" ref="G17" si="9">G19+G18</f>
        <v>0</v>
      </c>
      <c r="H17" s="53">
        <f>H19+H18</f>
        <v>0</v>
      </c>
      <c r="I17" s="53">
        <f t="shared" ref="I17" si="10">I19+I18</f>
        <v>0</v>
      </c>
      <c r="J17" s="53">
        <v>0</v>
      </c>
      <c r="K17" s="53">
        <v>0</v>
      </c>
      <c r="L17" s="53">
        <v>0</v>
      </c>
      <c r="M17" s="116" t="s">
        <v>166</v>
      </c>
      <c r="N17" s="116" t="s">
        <v>69</v>
      </c>
      <c r="O17" s="64"/>
      <c r="P17" s="64"/>
      <c r="Q17" s="64"/>
      <c r="R17" s="64"/>
      <c r="S17" s="64"/>
      <c r="T17" s="64"/>
      <c r="U17" s="64"/>
      <c r="V17" s="67"/>
      <c r="W17" s="67"/>
      <c r="X17" s="67"/>
      <c r="Y17" s="67"/>
      <c r="Z17" s="67"/>
    </row>
    <row r="18" spans="2:26" s="68" customFormat="1" ht="29.25" customHeight="1" x14ac:dyDescent="0.25">
      <c r="B18" s="114"/>
      <c r="C18" s="120"/>
      <c r="D18" s="117"/>
      <c r="E18" s="59" t="s">
        <v>218</v>
      </c>
      <c r="F18" s="58">
        <v>0</v>
      </c>
      <c r="G18" s="53">
        <f>SUM(H18:L18)</f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117"/>
      <c r="N18" s="117"/>
      <c r="O18" s="64"/>
      <c r="P18" s="64"/>
      <c r="Q18" s="64"/>
      <c r="R18" s="64"/>
      <c r="S18" s="64"/>
      <c r="T18" s="64"/>
      <c r="U18" s="64"/>
      <c r="V18" s="67"/>
      <c r="W18" s="67"/>
      <c r="X18" s="67"/>
      <c r="Y18" s="67"/>
      <c r="Z18" s="67"/>
    </row>
    <row r="19" spans="2:26" s="68" customFormat="1" ht="29.25" customHeight="1" x14ac:dyDescent="0.25">
      <c r="B19" s="115"/>
      <c r="C19" s="121"/>
      <c r="D19" s="118"/>
      <c r="E19" s="59" t="s">
        <v>214</v>
      </c>
      <c r="F19" s="58">
        <v>0</v>
      </c>
      <c r="G19" s="53">
        <f>SUM(H19:L19)</f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118"/>
      <c r="N19" s="118"/>
      <c r="O19" s="64"/>
      <c r="P19" s="64"/>
      <c r="Q19" s="64"/>
      <c r="R19" s="64"/>
      <c r="S19" s="64"/>
      <c r="T19" s="64"/>
      <c r="U19" s="64"/>
      <c r="V19" s="67"/>
      <c r="W19" s="67"/>
      <c r="X19" s="67"/>
      <c r="Y19" s="67"/>
      <c r="Z19" s="67"/>
    </row>
    <row r="20" spans="2:26" s="68" customFormat="1" ht="19.5" customHeight="1" x14ac:dyDescent="0.25">
      <c r="B20" s="113">
        <v>4</v>
      </c>
      <c r="C20" s="119" t="s">
        <v>124</v>
      </c>
      <c r="D20" s="116" t="s">
        <v>250</v>
      </c>
      <c r="E20" s="59" t="s">
        <v>91</v>
      </c>
      <c r="F20" s="58">
        <f>F22+F21</f>
        <v>0</v>
      </c>
      <c r="G20" s="53">
        <f t="shared" ref="G20" si="11">G22+G21</f>
        <v>0</v>
      </c>
      <c r="H20" s="53">
        <f>H22+H21</f>
        <v>0</v>
      </c>
      <c r="I20" s="53">
        <f t="shared" ref="I20" si="12">I22+I21</f>
        <v>0</v>
      </c>
      <c r="J20" s="53">
        <v>0</v>
      </c>
      <c r="K20" s="53">
        <v>0</v>
      </c>
      <c r="L20" s="53">
        <v>0</v>
      </c>
      <c r="M20" s="116" t="s">
        <v>55</v>
      </c>
      <c r="N20" s="116" t="s">
        <v>217</v>
      </c>
      <c r="O20" s="64"/>
      <c r="P20" s="64"/>
      <c r="Q20" s="64"/>
      <c r="R20" s="64"/>
      <c r="S20" s="64"/>
      <c r="T20" s="64"/>
      <c r="U20" s="64"/>
      <c r="V20" s="67"/>
      <c r="W20" s="67"/>
      <c r="X20" s="67"/>
      <c r="Y20" s="67"/>
      <c r="Z20" s="67"/>
    </row>
    <row r="21" spans="2:26" s="68" customFormat="1" ht="49.5" customHeight="1" x14ac:dyDescent="0.25">
      <c r="B21" s="114"/>
      <c r="C21" s="120"/>
      <c r="D21" s="117"/>
      <c r="E21" s="59" t="s">
        <v>218</v>
      </c>
      <c r="F21" s="58">
        <v>0</v>
      </c>
      <c r="G21" s="53">
        <f>SUM(H21:L21)</f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117"/>
      <c r="N21" s="117"/>
      <c r="O21" s="64"/>
      <c r="P21" s="64"/>
      <c r="Q21" s="64"/>
      <c r="R21" s="64"/>
      <c r="S21" s="64"/>
      <c r="T21" s="64"/>
      <c r="U21" s="64"/>
      <c r="V21" s="67"/>
      <c r="W21" s="67"/>
      <c r="X21" s="67"/>
      <c r="Y21" s="67"/>
      <c r="Z21" s="67"/>
    </row>
    <row r="22" spans="2:26" s="68" customFormat="1" ht="51" customHeight="1" x14ac:dyDescent="0.25">
      <c r="B22" s="115"/>
      <c r="C22" s="121"/>
      <c r="D22" s="118"/>
      <c r="E22" s="59" t="s">
        <v>214</v>
      </c>
      <c r="F22" s="58">
        <v>0</v>
      </c>
      <c r="G22" s="53">
        <f>SUM(H22:L22)</f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118"/>
      <c r="N22" s="118"/>
      <c r="O22" s="64"/>
      <c r="P22" s="64"/>
      <c r="Q22" s="64"/>
      <c r="R22" s="64"/>
      <c r="S22" s="64"/>
      <c r="T22" s="64"/>
      <c r="U22" s="64"/>
      <c r="V22" s="67"/>
      <c r="W22" s="67"/>
      <c r="X22" s="67"/>
      <c r="Y22" s="67"/>
      <c r="Z22" s="67"/>
    </row>
    <row r="23" spans="2:26" s="63" customFormat="1" ht="19.5" customHeight="1" x14ac:dyDescent="0.25">
      <c r="B23" s="113">
        <v>5</v>
      </c>
      <c r="C23" s="119" t="s">
        <v>216</v>
      </c>
      <c r="D23" s="116" t="s">
        <v>250</v>
      </c>
      <c r="E23" s="59" t="s">
        <v>91</v>
      </c>
      <c r="F23" s="58">
        <f>F25+F24</f>
        <v>0</v>
      </c>
      <c r="G23" s="53">
        <f t="shared" ref="G23" si="13">G25+G24</f>
        <v>0</v>
      </c>
      <c r="H23" s="53">
        <f>H25+H24</f>
        <v>0</v>
      </c>
      <c r="I23" s="53">
        <f>SUM(I24:I25)</f>
        <v>0</v>
      </c>
      <c r="J23" s="53">
        <f t="shared" ref="J23:K23" si="14">SUM(J24:J25)</f>
        <v>0</v>
      </c>
      <c r="K23" s="53">
        <f t="shared" si="14"/>
        <v>0</v>
      </c>
      <c r="L23" s="53">
        <f t="shared" ref="L23" si="15">SUM(L24:L25)</f>
        <v>0</v>
      </c>
      <c r="M23" s="116" t="s">
        <v>167</v>
      </c>
      <c r="N23" s="116" t="s">
        <v>59</v>
      </c>
      <c r="O23" s="61"/>
      <c r="P23" s="61"/>
      <c r="Q23" s="61"/>
      <c r="R23" s="61"/>
      <c r="S23" s="61"/>
      <c r="T23" s="61"/>
      <c r="U23" s="61"/>
      <c r="V23" s="62"/>
      <c r="W23" s="62"/>
      <c r="X23" s="62"/>
      <c r="Y23" s="62"/>
      <c r="Z23" s="62"/>
    </row>
    <row r="24" spans="2:26" s="63" customFormat="1" ht="30.75" customHeight="1" x14ac:dyDescent="0.25">
      <c r="B24" s="114"/>
      <c r="C24" s="140"/>
      <c r="D24" s="117"/>
      <c r="E24" s="59" t="s">
        <v>218</v>
      </c>
      <c r="F24" s="58">
        <f>F27+F30+F33+F36+F39</f>
        <v>0</v>
      </c>
      <c r="G24" s="53">
        <f>SUM(H24:L24)</f>
        <v>0</v>
      </c>
      <c r="H24" s="53">
        <f>H27+H30+H33+H36+H39</f>
        <v>0</v>
      </c>
      <c r="I24" s="53">
        <f>I27+I30+I33+I36+I39</f>
        <v>0</v>
      </c>
      <c r="J24" s="53">
        <f t="shared" ref="J24:K24" si="16">J27+J30+J33+J36+J39</f>
        <v>0</v>
      </c>
      <c r="K24" s="53">
        <f t="shared" si="16"/>
        <v>0</v>
      </c>
      <c r="L24" s="53">
        <f t="shared" ref="L24" si="17">L27+L30+L33+L36+L39</f>
        <v>0</v>
      </c>
      <c r="M24" s="117"/>
      <c r="N24" s="117"/>
      <c r="O24" s="61"/>
      <c r="P24" s="61"/>
      <c r="Q24" s="61"/>
      <c r="R24" s="61"/>
      <c r="S24" s="61"/>
      <c r="T24" s="61"/>
      <c r="U24" s="61"/>
      <c r="V24" s="62"/>
      <c r="W24" s="62"/>
      <c r="X24" s="62"/>
      <c r="Y24" s="62"/>
      <c r="Z24" s="62"/>
    </row>
    <row r="25" spans="2:26" s="63" customFormat="1" ht="31.5" customHeight="1" x14ac:dyDescent="0.25">
      <c r="B25" s="115"/>
      <c r="C25" s="141"/>
      <c r="D25" s="118"/>
      <c r="E25" s="59" t="s">
        <v>214</v>
      </c>
      <c r="F25" s="58">
        <f>F28+F31+F34+F37+F40</f>
        <v>0</v>
      </c>
      <c r="G25" s="53">
        <f>SUM(H25:L25)</f>
        <v>0</v>
      </c>
      <c r="H25" s="53">
        <f>H28+H31+H34+H37+H40</f>
        <v>0</v>
      </c>
      <c r="I25" s="53">
        <f>I28+I31+I34+I37+I40</f>
        <v>0</v>
      </c>
      <c r="J25" s="53">
        <f t="shared" ref="J25:K25" si="18">J28+J31+J34+J37+J40</f>
        <v>0</v>
      </c>
      <c r="K25" s="53">
        <f t="shared" si="18"/>
        <v>0</v>
      </c>
      <c r="L25" s="53">
        <f t="shared" ref="L25" si="19">L28+L31+L34+L37+L40</f>
        <v>0</v>
      </c>
      <c r="M25" s="118"/>
      <c r="N25" s="118"/>
      <c r="O25" s="61"/>
      <c r="P25" s="61"/>
      <c r="Q25" s="61"/>
      <c r="R25" s="61"/>
      <c r="S25" s="61"/>
      <c r="T25" s="61"/>
      <c r="U25" s="61"/>
      <c r="V25" s="62"/>
      <c r="W25" s="62"/>
      <c r="X25" s="62"/>
      <c r="Y25" s="62"/>
      <c r="Z25" s="62"/>
    </row>
    <row r="26" spans="2:26" s="66" customFormat="1" ht="18" customHeight="1" x14ac:dyDescent="0.25">
      <c r="B26" s="113">
        <v>6</v>
      </c>
      <c r="C26" s="119" t="s">
        <v>125</v>
      </c>
      <c r="D26" s="116" t="s">
        <v>250</v>
      </c>
      <c r="E26" s="59" t="s">
        <v>91</v>
      </c>
      <c r="F26" s="58">
        <f>F28+F27</f>
        <v>0</v>
      </c>
      <c r="G26" s="53">
        <f t="shared" ref="G26" si="20">G28+G27</f>
        <v>0</v>
      </c>
      <c r="H26" s="53">
        <f>H28+H27</f>
        <v>0</v>
      </c>
      <c r="I26" s="53">
        <f>I28+I27</f>
        <v>0</v>
      </c>
      <c r="J26" s="53">
        <f t="shared" ref="J26:K26" si="21">J28+J27</f>
        <v>0</v>
      </c>
      <c r="K26" s="53">
        <f t="shared" si="21"/>
        <v>0</v>
      </c>
      <c r="L26" s="53">
        <f t="shared" ref="L26" si="22">L28+L27</f>
        <v>0</v>
      </c>
      <c r="M26" s="116" t="s">
        <v>167</v>
      </c>
      <c r="N26" s="116" t="s">
        <v>53</v>
      </c>
      <c r="O26" s="61"/>
      <c r="P26" s="64"/>
      <c r="Q26" s="64"/>
      <c r="R26" s="64"/>
      <c r="S26" s="64"/>
      <c r="T26" s="64"/>
      <c r="U26" s="64"/>
      <c r="V26" s="65"/>
      <c r="W26" s="65"/>
      <c r="X26" s="65"/>
      <c r="Y26" s="65"/>
      <c r="Z26" s="65"/>
    </row>
    <row r="27" spans="2:26" s="66" customFormat="1" ht="31.5" customHeight="1" x14ac:dyDescent="0.25">
      <c r="B27" s="114"/>
      <c r="C27" s="120"/>
      <c r="D27" s="117"/>
      <c r="E27" s="59" t="s">
        <v>218</v>
      </c>
      <c r="F27" s="58">
        <v>0</v>
      </c>
      <c r="G27" s="53">
        <f>SUM(H27:L27)</f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117"/>
      <c r="N27" s="117"/>
      <c r="O27" s="61"/>
      <c r="P27" s="64"/>
      <c r="Q27" s="64"/>
      <c r="R27" s="64"/>
      <c r="S27" s="64"/>
      <c r="T27" s="64"/>
      <c r="U27" s="64"/>
      <c r="V27" s="65"/>
      <c r="W27" s="65"/>
      <c r="X27" s="65"/>
      <c r="Y27" s="65"/>
      <c r="Z27" s="65"/>
    </row>
    <row r="28" spans="2:26" s="66" customFormat="1" ht="31.5" customHeight="1" x14ac:dyDescent="0.25">
      <c r="B28" s="115"/>
      <c r="C28" s="121"/>
      <c r="D28" s="118"/>
      <c r="E28" s="59" t="s">
        <v>214</v>
      </c>
      <c r="F28" s="58">
        <v>0</v>
      </c>
      <c r="G28" s="53">
        <f>SUM(H28:L28)</f>
        <v>0</v>
      </c>
      <c r="H28" s="53">
        <f t="shared" ref="H28" si="23">SUM(H31:H40)</f>
        <v>0</v>
      </c>
      <c r="I28" s="53">
        <f t="shared" ref="I28:K28" si="24">SUM(I31:I40)</f>
        <v>0</v>
      </c>
      <c r="J28" s="53">
        <f t="shared" si="24"/>
        <v>0</v>
      </c>
      <c r="K28" s="53">
        <f t="shared" si="24"/>
        <v>0</v>
      </c>
      <c r="L28" s="53">
        <f t="shared" ref="L28" si="25">SUM(L31:L40)</f>
        <v>0</v>
      </c>
      <c r="M28" s="118"/>
      <c r="N28" s="118"/>
      <c r="O28" s="61"/>
      <c r="P28" s="64"/>
      <c r="Q28" s="64"/>
      <c r="R28" s="64"/>
      <c r="S28" s="64"/>
      <c r="T28" s="64"/>
      <c r="U28" s="64"/>
      <c r="V28" s="65"/>
      <c r="W28" s="65"/>
      <c r="X28" s="65"/>
      <c r="Y28" s="65"/>
      <c r="Z28" s="65"/>
    </row>
    <row r="29" spans="2:26" s="66" customFormat="1" ht="15" customHeight="1" x14ac:dyDescent="0.25">
      <c r="B29" s="113">
        <v>7</v>
      </c>
      <c r="C29" s="119" t="s">
        <v>126</v>
      </c>
      <c r="D29" s="116" t="s">
        <v>250</v>
      </c>
      <c r="E29" s="59" t="s">
        <v>91</v>
      </c>
      <c r="F29" s="58">
        <f>F31+F30</f>
        <v>0</v>
      </c>
      <c r="G29" s="53">
        <f t="shared" ref="G29" si="26">G31+G30</f>
        <v>0</v>
      </c>
      <c r="H29" s="53">
        <f>H31+H30</f>
        <v>0</v>
      </c>
      <c r="I29" s="53">
        <f t="shared" ref="I29:K29" si="27">I31+I30</f>
        <v>0</v>
      </c>
      <c r="J29" s="53">
        <f t="shared" si="27"/>
        <v>0</v>
      </c>
      <c r="K29" s="53">
        <f t="shared" si="27"/>
        <v>0</v>
      </c>
      <c r="L29" s="53">
        <f t="shared" ref="L29" si="28">L31+L30</f>
        <v>0</v>
      </c>
      <c r="M29" s="116" t="s">
        <v>34</v>
      </c>
      <c r="N29" s="116" t="s">
        <v>56</v>
      </c>
      <c r="O29" s="61"/>
      <c r="P29" s="64"/>
      <c r="Q29" s="64"/>
      <c r="R29" s="64"/>
      <c r="S29" s="64"/>
      <c r="T29" s="64"/>
      <c r="U29" s="64"/>
      <c r="V29" s="65"/>
      <c r="W29" s="65"/>
      <c r="X29" s="65"/>
      <c r="Y29" s="65"/>
      <c r="Z29" s="65"/>
    </row>
    <row r="30" spans="2:26" s="66" customFormat="1" ht="30.75" customHeight="1" x14ac:dyDescent="0.25">
      <c r="B30" s="114"/>
      <c r="C30" s="120"/>
      <c r="D30" s="117"/>
      <c r="E30" s="59" t="s">
        <v>218</v>
      </c>
      <c r="F30" s="58">
        <v>0</v>
      </c>
      <c r="G30" s="53">
        <f>SUM(H30:L30)</f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117"/>
      <c r="N30" s="117"/>
      <c r="O30" s="61"/>
      <c r="P30" s="64"/>
      <c r="Q30" s="64"/>
      <c r="R30" s="64"/>
      <c r="S30" s="64"/>
      <c r="T30" s="64"/>
      <c r="U30" s="64"/>
      <c r="V30" s="65"/>
      <c r="W30" s="65"/>
      <c r="X30" s="65"/>
      <c r="Y30" s="65"/>
      <c r="Z30" s="65"/>
    </row>
    <row r="31" spans="2:26" s="66" customFormat="1" ht="33" customHeight="1" x14ac:dyDescent="0.25">
      <c r="B31" s="115"/>
      <c r="C31" s="121"/>
      <c r="D31" s="118"/>
      <c r="E31" s="59" t="s">
        <v>214</v>
      </c>
      <c r="F31" s="58">
        <v>0</v>
      </c>
      <c r="G31" s="53">
        <f>SUM(H31:L31)</f>
        <v>0</v>
      </c>
      <c r="H31" s="53">
        <f t="shared" ref="H31" si="29">SUM(H34:H43)</f>
        <v>0</v>
      </c>
      <c r="I31" s="53">
        <v>0</v>
      </c>
      <c r="J31" s="53">
        <v>0</v>
      </c>
      <c r="K31" s="53">
        <v>0</v>
      </c>
      <c r="L31" s="53">
        <v>0</v>
      </c>
      <c r="M31" s="118"/>
      <c r="N31" s="118"/>
      <c r="O31" s="61"/>
      <c r="P31" s="64"/>
      <c r="Q31" s="64"/>
      <c r="R31" s="64"/>
      <c r="S31" s="64"/>
      <c r="T31" s="64"/>
      <c r="U31" s="64"/>
      <c r="V31" s="65"/>
      <c r="W31" s="65"/>
      <c r="X31" s="65"/>
      <c r="Y31" s="65"/>
      <c r="Z31" s="65"/>
    </row>
    <row r="32" spans="2:26" s="66" customFormat="1" ht="15" customHeight="1" x14ac:dyDescent="0.25">
      <c r="B32" s="113">
        <v>8</v>
      </c>
      <c r="C32" s="119" t="s">
        <v>127</v>
      </c>
      <c r="D32" s="116" t="s">
        <v>250</v>
      </c>
      <c r="E32" s="59" t="s">
        <v>91</v>
      </c>
      <c r="F32" s="58">
        <f>F34+F33</f>
        <v>0</v>
      </c>
      <c r="G32" s="53">
        <f t="shared" ref="G32" si="30">G34+G33</f>
        <v>0</v>
      </c>
      <c r="H32" s="53">
        <f>H34+H33</f>
        <v>0</v>
      </c>
      <c r="I32" s="53">
        <f t="shared" ref="I32:K32" si="31">I34+I33</f>
        <v>0</v>
      </c>
      <c r="J32" s="53">
        <f t="shared" si="31"/>
        <v>0</v>
      </c>
      <c r="K32" s="53">
        <f t="shared" si="31"/>
        <v>0</v>
      </c>
      <c r="L32" s="53">
        <f t="shared" ref="L32" si="32">L34+L33</f>
        <v>0</v>
      </c>
      <c r="M32" s="116" t="s">
        <v>34</v>
      </c>
      <c r="N32" s="116" t="s">
        <v>165</v>
      </c>
      <c r="O32" s="61"/>
      <c r="P32" s="64"/>
      <c r="Q32" s="64"/>
      <c r="R32" s="64"/>
      <c r="S32" s="64"/>
      <c r="T32" s="64"/>
      <c r="U32" s="64"/>
      <c r="V32" s="65"/>
      <c r="W32" s="65"/>
      <c r="X32" s="65"/>
      <c r="Y32" s="65"/>
      <c r="Z32" s="65"/>
    </row>
    <row r="33" spans="2:26" s="66" customFormat="1" ht="31.5" customHeight="1" x14ac:dyDescent="0.25">
      <c r="B33" s="114"/>
      <c r="C33" s="120"/>
      <c r="D33" s="117"/>
      <c r="E33" s="59" t="s">
        <v>218</v>
      </c>
      <c r="F33" s="58">
        <v>0</v>
      </c>
      <c r="G33" s="53">
        <f>SUM(H33:L33)</f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117"/>
      <c r="N33" s="117"/>
      <c r="O33" s="61"/>
      <c r="P33" s="64"/>
      <c r="Q33" s="64"/>
      <c r="R33" s="64"/>
      <c r="S33" s="64"/>
      <c r="T33" s="64"/>
      <c r="U33" s="64"/>
      <c r="V33" s="65"/>
      <c r="W33" s="65"/>
      <c r="X33" s="65"/>
      <c r="Y33" s="65"/>
      <c r="Z33" s="65"/>
    </row>
    <row r="34" spans="2:26" s="66" customFormat="1" ht="30" customHeight="1" x14ac:dyDescent="0.25">
      <c r="B34" s="115"/>
      <c r="C34" s="121"/>
      <c r="D34" s="118"/>
      <c r="E34" s="59" t="s">
        <v>214</v>
      </c>
      <c r="F34" s="58">
        <v>0</v>
      </c>
      <c r="G34" s="53">
        <f>SUM(H34:L34)</f>
        <v>0</v>
      </c>
      <c r="H34" s="53">
        <f t="shared" ref="H34" si="33">SUM(H37:H46)</f>
        <v>0</v>
      </c>
      <c r="I34" s="53">
        <v>0</v>
      </c>
      <c r="J34" s="53">
        <v>0</v>
      </c>
      <c r="K34" s="53">
        <v>0</v>
      </c>
      <c r="L34" s="53">
        <v>0</v>
      </c>
      <c r="M34" s="118"/>
      <c r="N34" s="118"/>
      <c r="O34" s="61"/>
      <c r="P34" s="64"/>
      <c r="Q34" s="64"/>
      <c r="R34" s="64"/>
      <c r="S34" s="64"/>
      <c r="T34" s="64"/>
      <c r="U34" s="64"/>
      <c r="V34" s="65"/>
      <c r="W34" s="65"/>
      <c r="X34" s="65"/>
      <c r="Y34" s="65"/>
      <c r="Z34" s="65"/>
    </row>
    <row r="35" spans="2:26" s="66" customFormat="1" ht="16.5" customHeight="1" x14ac:dyDescent="0.25">
      <c r="B35" s="113">
        <v>9</v>
      </c>
      <c r="C35" s="119" t="s">
        <v>128</v>
      </c>
      <c r="D35" s="116" t="s">
        <v>250</v>
      </c>
      <c r="E35" s="59" t="s">
        <v>91</v>
      </c>
      <c r="F35" s="58">
        <f t="shared" ref="F35" si="34">F37+F36</f>
        <v>0</v>
      </c>
      <c r="G35" s="53">
        <f t="shared" ref="G35" si="35">G37+G36</f>
        <v>0</v>
      </c>
      <c r="H35" s="53">
        <f t="shared" ref="H35" si="36">H37+H36</f>
        <v>0</v>
      </c>
      <c r="I35" s="53">
        <f t="shared" ref="I35:K35" si="37">I37+I36</f>
        <v>0</v>
      </c>
      <c r="J35" s="53">
        <f t="shared" si="37"/>
        <v>0</v>
      </c>
      <c r="K35" s="53">
        <f t="shared" si="37"/>
        <v>0</v>
      </c>
      <c r="L35" s="53">
        <f t="shared" ref="L35" si="38">L37+L36</f>
        <v>0</v>
      </c>
      <c r="M35" s="116" t="s">
        <v>167</v>
      </c>
      <c r="N35" s="116" t="s">
        <v>57</v>
      </c>
      <c r="O35" s="61"/>
      <c r="P35" s="64"/>
      <c r="Q35" s="64"/>
      <c r="R35" s="64"/>
      <c r="S35" s="64"/>
      <c r="T35" s="64"/>
      <c r="U35" s="64"/>
      <c r="V35" s="65"/>
      <c r="W35" s="65"/>
      <c r="X35" s="65"/>
      <c r="Y35" s="65"/>
      <c r="Z35" s="65"/>
    </row>
    <row r="36" spans="2:26" s="66" customFormat="1" ht="27.75" customHeight="1" x14ac:dyDescent="0.25">
      <c r="B36" s="114"/>
      <c r="C36" s="120"/>
      <c r="D36" s="117"/>
      <c r="E36" s="59" t="s">
        <v>218</v>
      </c>
      <c r="F36" s="58">
        <v>0</v>
      </c>
      <c r="G36" s="53">
        <f>SUM(H36:L36)</f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146"/>
      <c r="N36" s="117"/>
      <c r="O36" s="61"/>
      <c r="P36" s="64"/>
      <c r="Q36" s="64"/>
      <c r="R36" s="64"/>
      <c r="S36" s="64"/>
      <c r="T36" s="64"/>
      <c r="U36" s="64"/>
      <c r="V36" s="65"/>
      <c r="W36" s="65"/>
      <c r="X36" s="65"/>
      <c r="Y36" s="65"/>
      <c r="Z36" s="65"/>
    </row>
    <row r="37" spans="2:26" s="66" customFormat="1" ht="32.25" customHeight="1" x14ac:dyDescent="0.25">
      <c r="B37" s="115"/>
      <c r="C37" s="121"/>
      <c r="D37" s="118"/>
      <c r="E37" s="59" t="s">
        <v>214</v>
      </c>
      <c r="F37" s="58">
        <v>0</v>
      </c>
      <c r="G37" s="53">
        <f>SUM(H37:L37)</f>
        <v>0</v>
      </c>
      <c r="H37" s="53">
        <f t="shared" ref="H37" si="39">SUM(H40:H49)</f>
        <v>0</v>
      </c>
      <c r="I37" s="53">
        <v>0</v>
      </c>
      <c r="J37" s="53">
        <v>0</v>
      </c>
      <c r="K37" s="53">
        <v>0</v>
      </c>
      <c r="L37" s="53">
        <v>0</v>
      </c>
      <c r="M37" s="147"/>
      <c r="N37" s="118"/>
      <c r="O37" s="61"/>
      <c r="P37" s="64"/>
      <c r="Q37" s="64"/>
      <c r="R37" s="64"/>
      <c r="S37" s="64"/>
      <c r="T37" s="64"/>
      <c r="U37" s="64"/>
      <c r="V37" s="65"/>
      <c r="W37" s="65"/>
      <c r="X37" s="65"/>
      <c r="Y37" s="65"/>
      <c r="Z37" s="65"/>
    </row>
    <row r="38" spans="2:26" s="66" customFormat="1" ht="16.5" customHeight="1" x14ac:dyDescent="0.25">
      <c r="B38" s="113">
        <v>10</v>
      </c>
      <c r="C38" s="119" t="s">
        <v>129</v>
      </c>
      <c r="D38" s="116" t="s">
        <v>250</v>
      </c>
      <c r="E38" s="59" t="s">
        <v>91</v>
      </c>
      <c r="F38" s="58">
        <f t="shared" ref="F38" si="40">F40+F39</f>
        <v>0</v>
      </c>
      <c r="G38" s="53">
        <f t="shared" ref="G38" si="41">G40+G39</f>
        <v>0</v>
      </c>
      <c r="H38" s="53">
        <f t="shared" ref="H38" si="42">H40+H39</f>
        <v>0</v>
      </c>
      <c r="I38" s="53">
        <f t="shared" ref="I38:K38" si="43">I40+I39</f>
        <v>0</v>
      </c>
      <c r="J38" s="53">
        <f t="shared" si="43"/>
        <v>0</v>
      </c>
      <c r="K38" s="53">
        <f t="shared" si="43"/>
        <v>0</v>
      </c>
      <c r="L38" s="53">
        <f t="shared" ref="L38" si="44">L40+L39</f>
        <v>0</v>
      </c>
      <c r="M38" s="116" t="s">
        <v>167</v>
      </c>
      <c r="N38" s="116" t="s">
        <v>79</v>
      </c>
      <c r="O38" s="61"/>
      <c r="P38" s="64"/>
      <c r="Q38" s="64"/>
      <c r="R38" s="64"/>
      <c r="S38" s="64"/>
      <c r="T38" s="64"/>
      <c r="U38" s="64"/>
      <c r="V38" s="65"/>
      <c r="W38" s="65"/>
      <c r="X38" s="65"/>
      <c r="Y38" s="65"/>
      <c r="Z38" s="65"/>
    </row>
    <row r="39" spans="2:26" s="66" customFormat="1" ht="29.25" customHeight="1" x14ac:dyDescent="0.25">
      <c r="B39" s="114"/>
      <c r="C39" s="120"/>
      <c r="D39" s="117"/>
      <c r="E39" s="59" t="s">
        <v>218</v>
      </c>
      <c r="F39" s="58">
        <v>0</v>
      </c>
      <c r="G39" s="53">
        <f>SUM(H39:L39)</f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146"/>
      <c r="N39" s="117"/>
      <c r="O39" s="61"/>
      <c r="P39" s="64"/>
      <c r="Q39" s="64"/>
      <c r="R39" s="64"/>
      <c r="S39" s="64"/>
      <c r="T39" s="64"/>
      <c r="U39" s="64"/>
      <c r="V39" s="65"/>
      <c r="W39" s="65"/>
      <c r="X39" s="65"/>
      <c r="Y39" s="65"/>
      <c r="Z39" s="65"/>
    </row>
    <row r="40" spans="2:26" s="66" customFormat="1" ht="30" customHeight="1" x14ac:dyDescent="0.25">
      <c r="B40" s="115"/>
      <c r="C40" s="121"/>
      <c r="D40" s="118"/>
      <c r="E40" s="59" t="s">
        <v>214</v>
      </c>
      <c r="F40" s="58">
        <v>0</v>
      </c>
      <c r="G40" s="53">
        <f>SUM(H40:L40)</f>
        <v>0</v>
      </c>
      <c r="H40" s="53">
        <f t="shared" ref="H40" si="45">SUM(H43:H52)</f>
        <v>0</v>
      </c>
      <c r="I40" s="53">
        <v>0</v>
      </c>
      <c r="J40" s="53">
        <v>0</v>
      </c>
      <c r="K40" s="53">
        <v>0</v>
      </c>
      <c r="L40" s="53">
        <v>0</v>
      </c>
      <c r="M40" s="147"/>
      <c r="N40" s="118"/>
      <c r="O40" s="61"/>
      <c r="P40" s="64"/>
      <c r="Q40" s="64"/>
      <c r="R40" s="64"/>
      <c r="S40" s="64"/>
      <c r="T40" s="64"/>
      <c r="U40" s="64"/>
      <c r="V40" s="65"/>
      <c r="W40" s="65"/>
      <c r="X40" s="65"/>
      <c r="Y40" s="65"/>
      <c r="Z40" s="65"/>
    </row>
    <row r="41" spans="2:26" s="63" customFormat="1" ht="17.25" customHeight="1" x14ac:dyDescent="0.25">
      <c r="B41" s="113">
        <v>11</v>
      </c>
      <c r="C41" s="119" t="s">
        <v>138</v>
      </c>
      <c r="D41" s="116" t="s">
        <v>250</v>
      </c>
      <c r="E41" s="59" t="s">
        <v>91</v>
      </c>
      <c r="F41" s="58">
        <f>SUM(F42:F43)</f>
        <v>100</v>
      </c>
      <c r="G41" s="53">
        <f t="shared" ref="G41" si="46">G43+G42</f>
        <v>20681</v>
      </c>
      <c r="H41" s="53">
        <f>SUM(H42:H43)</f>
        <v>0</v>
      </c>
      <c r="I41" s="53">
        <f>SUM(I42:I43)</f>
        <v>5818</v>
      </c>
      <c r="J41" s="53">
        <f t="shared" ref="J41:K41" si="47">SUM(J42:J43)</f>
        <v>14863</v>
      </c>
      <c r="K41" s="53">
        <f t="shared" si="47"/>
        <v>0</v>
      </c>
      <c r="L41" s="53">
        <f t="shared" ref="L41" si="48">SUM(L42:L43)</f>
        <v>0</v>
      </c>
      <c r="M41" s="116" t="s">
        <v>167</v>
      </c>
      <c r="N41" s="116" t="s">
        <v>60</v>
      </c>
      <c r="O41" s="61"/>
      <c r="P41" s="61"/>
      <c r="Q41" s="61"/>
      <c r="R41" s="61"/>
      <c r="S41" s="61"/>
      <c r="T41" s="61"/>
      <c r="U41" s="61"/>
      <c r="V41" s="62"/>
      <c r="W41" s="62"/>
      <c r="X41" s="62"/>
      <c r="Y41" s="62"/>
      <c r="Z41" s="62"/>
    </row>
    <row r="42" spans="2:26" s="63" customFormat="1" ht="30" customHeight="1" x14ac:dyDescent="0.25">
      <c r="B42" s="114"/>
      <c r="C42" s="140"/>
      <c r="D42" s="117"/>
      <c r="E42" s="59" t="s">
        <v>218</v>
      </c>
      <c r="F42" s="58">
        <f>F45+F48+F51+F54+F57+F60+F63+F66</f>
        <v>100</v>
      </c>
      <c r="G42" s="53">
        <f>SUM(H42:L42)</f>
        <v>0</v>
      </c>
      <c r="H42" s="53">
        <f t="shared" ref="H42:K42" si="49">H45+H48+H51+H54+H57+H60+H63+H66</f>
        <v>0</v>
      </c>
      <c r="I42" s="53">
        <f t="shared" si="49"/>
        <v>0</v>
      </c>
      <c r="J42" s="53">
        <f t="shared" si="49"/>
        <v>0</v>
      </c>
      <c r="K42" s="53">
        <f t="shared" si="49"/>
        <v>0</v>
      </c>
      <c r="L42" s="53">
        <f t="shared" ref="L42" si="50">L45+L48+L51+L54+L57+L60+L63+L66</f>
        <v>0</v>
      </c>
      <c r="M42" s="117"/>
      <c r="N42" s="117"/>
      <c r="O42" s="61"/>
      <c r="P42" s="61"/>
      <c r="Q42" s="61"/>
      <c r="R42" s="61"/>
      <c r="S42" s="61"/>
      <c r="T42" s="61"/>
      <c r="U42" s="61"/>
      <c r="V42" s="62"/>
      <c r="W42" s="62"/>
      <c r="X42" s="62"/>
      <c r="Y42" s="62"/>
      <c r="Z42" s="62"/>
    </row>
    <row r="43" spans="2:26" s="63" customFormat="1" ht="39" customHeight="1" x14ac:dyDescent="0.25">
      <c r="B43" s="115"/>
      <c r="C43" s="141"/>
      <c r="D43" s="118"/>
      <c r="E43" s="59" t="s">
        <v>214</v>
      </c>
      <c r="F43" s="58">
        <f>F46+F49+F52+F55+F58+F61+F64+F67</f>
        <v>0</v>
      </c>
      <c r="G43" s="53">
        <f t="shared" ref="G43:I43" si="51">G46+G49+G52+G55+G58+G61+G64+G67+G70+G73+G76</f>
        <v>20681</v>
      </c>
      <c r="H43" s="53">
        <f t="shared" si="51"/>
        <v>0</v>
      </c>
      <c r="I43" s="53">
        <f t="shared" si="51"/>
        <v>5818</v>
      </c>
      <c r="J43" s="53">
        <f>J46+J49+J52+J55+J58+J61+J64+J67+J70+J73+J76</f>
        <v>14863</v>
      </c>
      <c r="K43" s="53">
        <f t="shared" ref="K43:L43" si="52">K46+K49+K52+K55+K58+K61+K64+K67+K70+K73+K76</f>
        <v>0</v>
      </c>
      <c r="L43" s="53">
        <f t="shared" si="52"/>
        <v>0</v>
      </c>
      <c r="M43" s="118"/>
      <c r="N43" s="118"/>
      <c r="O43" s="61"/>
      <c r="P43" s="61"/>
      <c r="Q43" s="61"/>
      <c r="R43" s="61"/>
      <c r="S43" s="61"/>
      <c r="T43" s="61"/>
      <c r="U43" s="61"/>
      <c r="V43" s="62"/>
      <c r="W43" s="62"/>
      <c r="X43" s="62"/>
      <c r="Y43" s="62"/>
      <c r="Z43" s="62"/>
    </row>
    <row r="44" spans="2:26" s="66" customFormat="1" ht="42" customHeight="1" x14ac:dyDescent="0.25">
      <c r="B44" s="113">
        <v>12</v>
      </c>
      <c r="C44" s="119" t="s">
        <v>130</v>
      </c>
      <c r="D44" s="116" t="s">
        <v>250</v>
      </c>
      <c r="E44" s="59" t="s">
        <v>91</v>
      </c>
      <c r="F44" s="58">
        <f>F46+F45</f>
        <v>0</v>
      </c>
      <c r="G44" s="53">
        <f t="shared" ref="G44" si="53">G46+G45</f>
        <v>0</v>
      </c>
      <c r="H44" s="53">
        <f t="shared" ref="H44" si="54">H46+H45</f>
        <v>0</v>
      </c>
      <c r="I44" s="53">
        <f t="shared" ref="I44" si="55">I46+I45</f>
        <v>0</v>
      </c>
      <c r="J44" s="53">
        <f t="shared" ref="J44" si="56">J46+J45</f>
        <v>0</v>
      </c>
      <c r="K44" s="53">
        <f>K46+K45</f>
        <v>0</v>
      </c>
      <c r="L44" s="53">
        <f t="shared" ref="L44" si="57">L46+L45</f>
        <v>0</v>
      </c>
      <c r="M44" s="116" t="s">
        <v>168</v>
      </c>
      <c r="N44" s="116" t="s">
        <v>164</v>
      </c>
      <c r="O44" s="61"/>
      <c r="P44" s="64"/>
      <c r="Q44" s="64"/>
      <c r="R44" s="64"/>
      <c r="S44" s="64"/>
      <c r="T44" s="64"/>
      <c r="U44" s="64"/>
      <c r="V44" s="65"/>
      <c r="W44" s="65"/>
      <c r="X44" s="65"/>
      <c r="Y44" s="65"/>
      <c r="Z44" s="65"/>
    </row>
    <row r="45" spans="2:26" s="66" customFormat="1" ht="70.5" customHeight="1" x14ac:dyDescent="0.25">
      <c r="B45" s="114"/>
      <c r="C45" s="120"/>
      <c r="D45" s="117"/>
      <c r="E45" s="59" t="s">
        <v>218</v>
      </c>
      <c r="F45" s="58">
        <v>0</v>
      </c>
      <c r="G45" s="53">
        <f>SUM(H45:L45)</f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117"/>
      <c r="N45" s="146"/>
      <c r="O45" s="61"/>
      <c r="P45" s="64"/>
      <c r="Q45" s="64"/>
      <c r="R45" s="64"/>
      <c r="S45" s="64"/>
      <c r="T45" s="64"/>
      <c r="U45" s="64"/>
      <c r="V45" s="65"/>
      <c r="W45" s="65"/>
      <c r="X45" s="65"/>
      <c r="Y45" s="65"/>
      <c r="Z45" s="65"/>
    </row>
    <row r="46" spans="2:26" s="66" customFormat="1" ht="66.75" customHeight="1" x14ac:dyDescent="0.25">
      <c r="B46" s="115"/>
      <c r="C46" s="121"/>
      <c r="D46" s="118"/>
      <c r="E46" s="59" t="s">
        <v>214</v>
      </c>
      <c r="F46" s="58">
        <v>0</v>
      </c>
      <c r="G46" s="53">
        <f>SUM(H46:L46)</f>
        <v>0</v>
      </c>
      <c r="H46" s="53">
        <f t="shared" ref="H46" si="58">SUM(H49:H58)</f>
        <v>0</v>
      </c>
      <c r="I46" s="53">
        <v>0</v>
      </c>
      <c r="J46" s="53">
        <v>0</v>
      </c>
      <c r="K46" s="53">
        <v>0</v>
      </c>
      <c r="L46" s="53">
        <v>0</v>
      </c>
      <c r="M46" s="118"/>
      <c r="N46" s="147"/>
      <c r="O46" s="61"/>
      <c r="P46" s="64"/>
      <c r="Q46" s="64"/>
      <c r="R46" s="64"/>
      <c r="S46" s="64"/>
      <c r="T46" s="64"/>
      <c r="U46" s="64"/>
      <c r="V46" s="65"/>
      <c r="W46" s="65"/>
      <c r="X46" s="65"/>
      <c r="Y46" s="65"/>
      <c r="Z46" s="65"/>
    </row>
    <row r="47" spans="2:26" s="66" customFormat="1" ht="27" customHeight="1" x14ac:dyDescent="0.25">
      <c r="B47" s="113">
        <v>13</v>
      </c>
      <c r="C47" s="119" t="s">
        <v>131</v>
      </c>
      <c r="D47" s="116" t="s">
        <v>250</v>
      </c>
      <c r="E47" s="59" t="s">
        <v>91</v>
      </c>
      <c r="F47" s="58">
        <f t="shared" ref="F47:G47" si="59">F49+F48</f>
        <v>0</v>
      </c>
      <c r="G47" s="53">
        <f t="shared" si="59"/>
        <v>0</v>
      </c>
      <c r="H47" s="53">
        <f t="shared" ref="H47" si="60">H49+H48</f>
        <v>0</v>
      </c>
      <c r="I47" s="53">
        <f>I49+I48</f>
        <v>0</v>
      </c>
      <c r="J47" s="53">
        <f t="shared" ref="J47" si="61">J49+J48</f>
        <v>0</v>
      </c>
      <c r="K47" s="53">
        <f t="shared" ref="K47" si="62">K49+K48</f>
        <v>0</v>
      </c>
      <c r="L47" s="53">
        <f t="shared" ref="L47" si="63">L49+L48</f>
        <v>0</v>
      </c>
      <c r="M47" s="116" t="s">
        <v>168</v>
      </c>
      <c r="N47" s="116" t="s">
        <v>61</v>
      </c>
      <c r="O47" s="61"/>
      <c r="P47" s="64"/>
      <c r="Q47" s="64"/>
      <c r="R47" s="64"/>
      <c r="S47" s="64"/>
      <c r="T47" s="64"/>
      <c r="U47" s="64"/>
      <c r="V47" s="65"/>
      <c r="W47" s="65"/>
      <c r="X47" s="65"/>
      <c r="Y47" s="65"/>
      <c r="Z47" s="65"/>
    </row>
    <row r="48" spans="2:26" s="66" customFormat="1" ht="68.25" customHeight="1" x14ac:dyDescent="0.25">
      <c r="B48" s="114"/>
      <c r="C48" s="120"/>
      <c r="D48" s="117"/>
      <c r="E48" s="59" t="s">
        <v>218</v>
      </c>
      <c r="F48" s="58">
        <v>0</v>
      </c>
      <c r="G48" s="53">
        <f>SUM(H48:L48)</f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117"/>
      <c r="N48" s="146"/>
      <c r="O48" s="61"/>
      <c r="P48" s="64"/>
      <c r="Q48" s="64"/>
      <c r="R48" s="64"/>
      <c r="S48" s="64"/>
      <c r="T48" s="64"/>
      <c r="U48" s="64"/>
      <c r="V48" s="65"/>
      <c r="W48" s="65"/>
      <c r="X48" s="65"/>
      <c r="Y48" s="65"/>
      <c r="Z48" s="65"/>
    </row>
    <row r="49" spans="2:26" s="66" customFormat="1" ht="68.25" customHeight="1" x14ac:dyDescent="0.25">
      <c r="B49" s="115"/>
      <c r="C49" s="121"/>
      <c r="D49" s="118"/>
      <c r="E49" s="59" t="s">
        <v>214</v>
      </c>
      <c r="F49" s="58">
        <v>0</v>
      </c>
      <c r="G49" s="53">
        <f>SUM(H49:L49)</f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118"/>
      <c r="N49" s="147"/>
      <c r="O49" s="61"/>
      <c r="P49" s="64"/>
      <c r="Q49" s="64"/>
      <c r="R49" s="64"/>
      <c r="S49" s="64"/>
      <c r="T49" s="64"/>
      <c r="U49" s="64"/>
      <c r="V49" s="65"/>
      <c r="W49" s="65"/>
      <c r="X49" s="65"/>
      <c r="Y49" s="65"/>
      <c r="Z49" s="65"/>
    </row>
    <row r="50" spans="2:26" s="66" customFormat="1" ht="17.25" customHeight="1" x14ac:dyDescent="0.25">
      <c r="B50" s="113">
        <v>14</v>
      </c>
      <c r="C50" s="119" t="s">
        <v>132</v>
      </c>
      <c r="D50" s="116" t="s">
        <v>250</v>
      </c>
      <c r="E50" s="59" t="s">
        <v>91</v>
      </c>
      <c r="F50" s="58">
        <f>F52+F51</f>
        <v>100</v>
      </c>
      <c r="G50" s="53">
        <f t="shared" ref="G50" si="64">G52+G51</f>
        <v>0</v>
      </c>
      <c r="H50" s="53">
        <f>H52+H51</f>
        <v>0</v>
      </c>
      <c r="I50" s="53">
        <f>I52+I51</f>
        <v>0</v>
      </c>
      <c r="J50" s="53">
        <f t="shared" ref="J50" si="65">J52+J51</f>
        <v>0</v>
      </c>
      <c r="K50" s="53">
        <f t="shared" ref="K50" si="66">K52+K51</f>
        <v>0</v>
      </c>
      <c r="L50" s="53">
        <f t="shared" ref="L50" si="67">L52+L51</f>
        <v>0</v>
      </c>
      <c r="M50" s="116" t="s">
        <v>169</v>
      </c>
      <c r="N50" s="116" t="s">
        <v>163</v>
      </c>
      <c r="O50" s="61"/>
      <c r="P50" s="64"/>
      <c r="Q50" s="64"/>
      <c r="R50" s="64"/>
      <c r="S50" s="64"/>
      <c r="T50" s="64"/>
      <c r="U50" s="64"/>
      <c r="V50" s="65"/>
      <c r="W50" s="65"/>
      <c r="X50" s="65"/>
      <c r="Y50" s="65"/>
      <c r="Z50" s="65"/>
    </row>
    <row r="51" spans="2:26" s="66" customFormat="1" ht="31.5" customHeight="1" x14ac:dyDescent="0.25">
      <c r="B51" s="114"/>
      <c r="C51" s="120"/>
      <c r="D51" s="117"/>
      <c r="E51" s="59" t="s">
        <v>218</v>
      </c>
      <c r="F51" s="58">
        <v>100</v>
      </c>
      <c r="G51" s="53">
        <f>SUM(H51:L51)</f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117"/>
      <c r="N51" s="117"/>
      <c r="O51" s="61"/>
      <c r="P51" s="64"/>
      <c r="Q51" s="64"/>
      <c r="R51" s="64"/>
      <c r="S51" s="64"/>
      <c r="T51" s="64"/>
      <c r="U51" s="64"/>
      <c r="V51" s="65"/>
      <c r="W51" s="65"/>
      <c r="X51" s="65"/>
      <c r="Y51" s="65"/>
      <c r="Z51" s="65"/>
    </row>
    <row r="52" spans="2:26" s="66" customFormat="1" ht="31.5" customHeight="1" x14ac:dyDescent="0.25">
      <c r="B52" s="115"/>
      <c r="C52" s="121"/>
      <c r="D52" s="118"/>
      <c r="E52" s="59" t="s">
        <v>214</v>
      </c>
      <c r="F52" s="58">
        <v>0</v>
      </c>
      <c r="G52" s="53">
        <f>SUM(H52:L52)</f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118"/>
      <c r="N52" s="118"/>
      <c r="O52" s="61"/>
      <c r="P52" s="64"/>
      <c r="Q52" s="64"/>
      <c r="R52" s="64"/>
      <c r="S52" s="64"/>
      <c r="T52" s="64"/>
      <c r="U52" s="64"/>
      <c r="V52" s="65"/>
      <c r="W52" s="65"/>
      <c r="X52" s="65"/>
      <c r="Y52" s="65"/>
      <c r="Z52" s="65"/>
    </row>
    <row r="53" spans="2:26" s="66" customFormat="1" ht="15" customHeight="1" x14ac:dyDescent="0.25">
      <c r="B53" s="113">
        <v>15</v>
      </c>
      <c r="C53" s="119" t="s">
        <v>133</v>
      </c>
      <c r="D53" s="116" t="s">
        <v>250</v>
      </c>
      <c r="E53" s="59" t="s">
        <v>91</v>
      </c>
      <c r="F53" s="58">
        <f>F55+F54</f>
        <v>0</v>
      </c>
      <c r="G53" s="53">
        <f t="shared" ref="G53" si="68">G55+G54</f>
        <v>0</v>
      </c>
      <c r="H53" s="53">
        <f>H55+H54</f>
        <v>0</v>
      </c>
      <c r="I53" s="53">
        <f>I55+I54</f>
        <v>0</v>
      </c>
      <c r="J53" s="53">
        <f t="shared" ref="J53:K53" si="69">J55+J54</f>
        <v>0</v>
      </c>
      <c r="K53" s="53">
        <f t="shared" si="69"/>
        <v>0</v>
      </c>
      <c r="L53" s="53">
        <f t="shared" ref="L53" si="70">L55+L54</f>
        <v>0</v>
      </c>
      <c r="M53" s="116" t="s">
        <v>169</v>
      </c>
      <c r="N53" s="116" t="s">
        <v>162</v>
      </c>
      <c r="O53" s="61"/>
      <c r="P53" s="64"/>
      <c r="Q53" s="64"/>
      <c r="R53" s="64"/>
      <c r="S53" s="64"/>
      <c r="T53" s="64"/>
      <c r="U53" s="64"/>
      <c r="V53" s="65"/>
      <c r="W53" s="65"/>
      <c r="X53" s="65"/>
      <c r="Y53" s="65"/>
      <c r="Z53" s="65"/>
    </row>
    <row r="54" spans="2:26" s="66" customFormat="1" ht="30" customHeight="1" x14ac:dyDescent="0.25">
      <c r="B54" s="114"/>
      <c r="C54" s="120"/>
      <c r="D54" s="117"/>
      <c r="E54" s="59" t="s">
        <v>218</v>
      </c>
      <c r="F54" s="58">
        <v>0</v>
      </c>
      <c r="G54" s="53">
        <f>SUM(H54:L54)</f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117"/>
      <c r="N54" s="117"/>
      <c r="O54" s="61"/>
      <c r="P54" s="64"/>
      <c r="Q54" s="64"/>
      <c r="R54" s="64"/>
      <c r="S54" s="64"/>
      <c r="T54" s="64"/>
      <c r="U54" s="64"/>
      <c r="V54" s="65"/>
      <c r="W54" s="65"/>
      <c r="X54" s="65"/>
      <c r="Y54" s="65"/>
      <c r="Z54" s="65"/>
    </row>
    <row r="55" spans="2:26" s="66" customFormat="1" ht="30" customHeight="1" x14ac:dyDescent="0.25">
      <c r="B55" s="115"/>
      <c r="C55" s="121"/>
      <c r="D55" s="118"/>
      <c r="E55" s="59" t="s">
        <v>214</v>
      </c>
      <c r="F55" s="58">
        <v>0</v>
      </c>
      <c r="G55" s="53">
        <f>SUM(H55:L55)</f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118"/>
      <c r="N55" s="118"/>
      <c r="O55" s="61"/>
      <c r="P55" s="64"/>
      <c r="Q55" s="64"/>
      <c r="R55" s="64"/>
      <c r="S55" s="64"/>
      <c r="T55" s="64"/>
      <c r="U55" s="64"/>
      <c r="V55" s="65"/>
      <c r="W55" s="65"/>
      <c r="X55" s="65"/>
      <c r="Y55" s="65"/>
      <c r="Z55" s="65"/>
    </row>
    <row r="56" spans="2:26" s="66" customFormat="1" ht="17.25" customHeight="1" x14ac:dyDescent="0.25">
      <c r="B56" s="113">
        <v>16</v>
      </c>
      <c r="C56" s="119" t="s">
        <v>134</v>
      </c>
      <c r="D56" s="116" t="s">
        <v>250</v>
      </c>
      <c r="E56" s="59" t="s">
        <v>91</v>
      </c>
      <c r="F56" s="58">
        <f>F58+F57</f>
        <v>0</v>
      </c>
      <c r="G56" s="53">
        <f t="shared" ref="G56" si="71">G58+G57</f>
        <v>0</v>
      </c>
      <c r="H56" s="53">
        <f>H58+H57</f>
        <v>0</v>
      </c>
      <c r="I56" s="53">
        <f t="shared" ref="I56:K56" si="72">I58+I57</f>
        <v>0</v>
      </c>
      <c r="J56" s="53">
        <f t="shared" si="72"/>
        <v>0</v>
      </c>
      <c r="K56" s="53">
        <f t="shared" si="72"/>
        <v>0</v>
      </c>
      <c r="L56" s="53">
        <f t="shared" ref="L56" si="73">L58+L57</f>
        <v>0</v>
      </c>
      <c r="M56" s="116" t="s">
        <v>170</v>
      </c>
      <c r="N56" s="116" t="s">
        <v>161</v>
      </c>
      <c r="O56" s="61"/>
      <c r="P56" s="64"/>
      <c r="Q56" s="64"/>
      <c r="R56" s="64"/>
      <c r="S56" s="64"/>
      <c r="T56" s="64"/>
      <c r="U56" s="64"/>
      <c r="V56" s="65"/>
      <c r="W56" s="65"/>
      <c r="X56" s="65"/>
      <c r="Y56" s="65"/>
      <c r="Z56" s="65"/>
    </row>
    <row r="57" spans="2:26" s="66" customFormat="1" ht="52.5" customHeight="1" x14ac:dyDescent="0.25">
      <c r="B57" s="114"/>
      <c r="C57" s="120"/>
      <c r="D57" s="117"/>
      <c r="E57" s="59" t="s">
        <v>218</v>
      </c>
      <c r="F57" s="58">
        <v>0</v>
      </c>
      <c r="G57" s="53">
        <f>SUM(H57:L57)</f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117"/>
      <c r="N57" s="117"/>
      <c r="O57" s="61"/>
      <c r="P57" s="64"/>
      <c r="Q57" s="64"/>
      <c r="R57" s="64"/>
      <c r="S57" s="64"/>
      <c r="T57" s="64"/>
      <c r="U57" s="64"/>
      <c r="V57" s="65"/>
      <c r="W57" s="65"/>
      <c r="X57" s="65"/>
      <c r="Y57" s="65"/>
      <c r="Z57" s="65"/>
    </row>
    <row r="58" spans="2:26" s="66" customFormat="1" ht="51.75" customHeight="1" x14ac:dyDescent="0.25">
      <c r="B58" s="115"/>
      <c r="C58" s="121"/>
      <c r="D58" s="118"/>
      <c r="E58" s="59" t="s">
        <v>214</v>
      </c>
      <c r="F58" s="58">
        <v>0</v>
      </c>
      <c r="G58" s="53">
        <f>SUM(H58:L58)</f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118"/>
      <c r="N58" s="118"/>
      <c r="O58" s="61"/>
      <c r="P58" s="64"/>
      <c r="Q58" s="64"/>
      <c r="R58" s="64"/>
      <c r="S58" s="64"/>
      <c r="T58" s="64"/>
      <c r="U58" s="64"/>
      <c r="V58" s="65"/>
      <c r="W58" s="65"/>
      <c r="X58" s="65"/>
      <c r="Y58" s="65"/>
      <c r="Z58" s="65"/>
    </row>
    <row r="59" spans="2:26" s="66" customFormat="1" ht="18.75" customHeight="1" x14ac:dyDescent="0.25">
      <c r="B59" s="113">
        <v>17</v>
      </c>
      <c r="C59" s="119" t="s">
        <v>135</v>
      </c>
      <c r="D59" s="116" t="s">
        <v>250</v>
      </c>
      <c r="E59" s="59" t="s">
        <v>91</v>
      </c>
      <c r="F59" s="58">
        <f t="shared" ref="F59:G59" si="74">F61+F60</f>
        <v>0</v>
      </c>
      <c r="G59" s="53">
        <f t="shared" si="74"/>
        <v>0</v>
      </c>
      <c r="H59" s="53">
        <f t="shared" ref="H59" si="75">H61+H60</f>
        <v>0</v>
      </c>
      <c r="I59" s="53">
        <f t="shared" ref="I59" si="76">I61+I60</f>
        <v>0</v>
      </c>
      <c r="J59" s="53">
        <f t="shared" ref="J59" si="77">J61+J60</f>
        <v>0</v>
      </c>
      <c r="K59" s="53">
        <f t="shared" ref="K59" si="78">K61+K60</f>
        <v>0</v>
      </c>
      <c r="L59" s="53">
        <f t="shared" ref="L59" si="79">L61+L60</f>
        <v>0</v>
      </c>
      <c r="M59" s="116" t="s">
        <v>169</v>
      </c>
      <c r="N59" s="116" t="s">
        <v>160</v>
      </c>
      <c r="O59" s="61"/>
      <c r="P59" s="64"/>
      <c r="Q59" s="64"/>
      <c r="R59" s="64"/>
      <c r="S59" s="64"/>
      <c r="T59" s="64"/>
      <c r="U59" s="64"/>
      <c r="V59" s="65"/>
      <c r="W59" s="65"/>
      <c r="X59" s="65"/>
      <c r="Y59" s="65"/>
      <c r="Z59" s="65"/>
    </row>
    <row r="60" spans="2:26" s="66" customFormat="1" ht="35.25" customHeight="1" x14ac:dyDescent="0.25">
      <c r="B60" s="114"/>
      <c r="C60" s="120"/>
      <c r="D60" s="117"/>
      <c r="E60" s="59" t="s">
        <v>218</v>
      </c>
      <c r="F60" s="58">
        <v>0</v>
      </c>
      <c r="G60" s="53">
        <f>SUM(H60:L60)</f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117"/>
      <c r="N60" s="117"/>
      <c r="O60" s="61"/>
      <c r="P60" s="64"/>
      <c r="Q60" s="64"/>
      <c r="R60" s="64"/>
      <c r="S60" s="64"/>
      <c r="T60" s="64"/>
      <c r="U60" s="64"/>
      <c r="V60" s="65"/>
      <c r="W60" s="65"/>
      <c r="X60" s="65"/>
      <c r="Y60" s="65"/>
      <c r="Z60" s="65"/>
    </row>
    <row r="61" spans="2:26" s="66" customFormat="1" ht="35.25" customHeight="1" x14ac:dyDescent="0.25">
      <c r="B61" s="115"/>
      <c r="C61" s="121"/>
      <c r="D61" s="118"/>
      <c r="E61" s="59" t="s">
        <v>214</v>
      </c>
      <c r="F61" s="58">
        <v>0</v>
      </c>
      <c r="G61" s="53">
        <f>SUM(H61:L61)</f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118"/>
      <c r="N61" s="118"/>
      <c r="O61" s="61"/>
      <c r="P61" s="64"/>
      <c r="Q61" s="64"/>
      <c r="R61" s="64"/>
      <c r="S61" s="64"/>
      <c r="T61" s="64"/>
      <c r="U61" s="64"/>
      <c r="V61" s="65"/>
      <c r="W61" s="65"/>
      <c r="X61" s="65"/>
      <c r="Y61" s="65"/>
      <c r="Z61" s="65"/>
    </row>
    <row r="62" spans="2:26" s="66" customFormat="1" ht="20.25" customHeight="1" x14ac:dyDescent="0.25">
      <c r="B62" s="113">
        <v>18</v>
      </c>
      <c r="C62" s="119" t="s">
        <v>136</v>
      </c>
      <c r="D62" s="116" t="s">
        <v>250</v>
      </c>
      <c r="E62" s="59" t="s">
        <v>91</v>
      </c>
      <c r="F62" s="58">
        <f t="shared" ref="F62:G62" si="80">F64+F63</f>
        <v>0</v>
      </c>
      <c r="G62" s="53">
        <f t="shared" si="80"/>
        <v>0</v>
      </c>
      <c r="H62" s="53">
        <f t="shared" ref="H62" si="81">H64+H63</f>
        <v>0</v>
      </c>
      <c r="I62" s="53">
        <f t="shared" ref="I62" si="82">I64+I63</f>
        <v>0</v>
      </c>
      <c r="J62" s="53">
        <f t="shared" ref="J62" si="83">J64+J63</f>
        <v>0</v>
      </c>
      <c r="K62" s="53">
        <f t="shared" ref="K62" si="84">K64+K63</f>
        <v>0</v>
      </c>
      <c r="L62" s="53">
        <f t="shared" ref="L62" si="85">L64+L63</f>
        <v>0</v>
      </c>
      <c r="M62" s="116" t="s">
        <v>141</v>
      </c>
      <c r="N62" s="116" t="s">
        <v>81</v>
      </c>
      <c r="O62" s="61"/>
      <c r="P62" s="64"/>
      <c r="Q62" s="64"/>
      <c r="R62" s="64"/>
      <c r="S62" s="64"/>
      <c r="T62" s="64"/>
      <c r="U62" s="64"/>
      <c r="V62" s="65"/>
      <c r="W62" s="65"/>
      <c r="X62" s="65"/>
      <c r="Y62" s="65"/>
      <c r="Z62" s="65"/>
    </row>
    <row r="63" spans="2:26" s="66" customFormat="1" ht="48" customHeight="1" x14ac:dyDescent="0.25">
      <c r="B63" s="114"/>
      <c r="C63" s="120"/>
      <c r="D63" s="117"/>
      <c r="E63" s="59" t="s">
        <v>218</v>
      </c>
      <c r="F63" s="58">
        <v>0</v>
      </c>
      <c r="G63" s="53">
        <f>SUM(H63:L63)</f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117"/>
      <c r="N63" s="117"/>
      <c r="O63" s="61"/>
      <c r="P63" s="64"/>
      <c r="Q63" s="64"/>
      <c r="R63" s="64"/>
      <c r="S63" s="64"/>
      <c r="T63" s="64"/>
      <c r="U63" s="64"/>
      <c r="V63" s="65"/>
      <c r="W63" s="65"/>
      <c r="X63" s="65"/>
      <c r="Y63" s="65"/>
      <c r="Z63" s="65"/>
    </row>
    <row r="64" spans="2:26" s="66" customFormat="1" ht="39" customHeight="1" x14ac:dyDescent="0.25">
      <c r="B64" s="115"/>
      <c r="C64" s="121"/>
      <c r="D64" s="118"/>
      <c r="E64" s="59" t="s">
        <v>214</v>
      </c>
      <c r="F64" s="58">
        <v>0</v>
      </c>
      <c r="G64" s="53">
        <f>SUM(H64:L64)</f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118"/>
      <c r="N64" s="118"/>
      <c r="O64" s="61"/>
      <c r="P64" s="64"/>
      <c r="Q64" s="64"/>
      <c r="R64" s="64"/>
      <c r="S64" s="64"/>
      <c r="T64" s="64"/>
      <c r="U64" s="64"/>
      <c r="V64" s="65"/>
      <c r="W64" s="65"/>
      <c r="X64" s="65"/>
      <c r="Y64" s="65"/>
      <c r="Z64" s="65"/>
    </row>
    <row r="65" spans="1:26" s="66" customFormat="1" ht="19.5" customHeight="1" x14ac:dyDescent="0.25">
      <c r="B65" s="113">
        <v>19</v>
      </c>
      <c r="C65" s="119" t="s">
        <v>139</v>
      </c>
      <c r="D65" s="116" t="s">
        <v>250</v>
      </c>
      <c r="E65" s="59" t="s">
        <v>91</v>
      </c>
      <c r="F65" s="58">
        <f t="shared" ref="F65:G65" si="86">F67+F66</f>
        <v>0</v>
      </c>
      <c r="G65" s="53">
        <f t="shared" si="86"/>
        <v>0</v>
      </c>
      <c r="H65" s="53">
        <f t="shared" ref="H65" si="87">H67+H66</f>
        <v>0</v>
      </c>
      <c r="I65" s="53">
        <f t="shared" ref="I65" si="88">I67+I66</f>
        <v>0</v>
      </c>
      <c r="J65" s="53">
        <f t="shared" ref="J65" si="89">J67+J66</f>
        <v>0</v>
      </c>
      <c r="K65" s="53">
        <f t="shared" ref="K65" si="90">K67+K66</f>
        <v>0</v>
      </c>
      <c r="L65" s="53">
        <f t="shared" ref="L65" si="91">L67+L66</f>
        <v>0</v>
      </c>
      <c r="M65" s="116" t="s">
        <v>142</v>
      </c>
      <c r="N65" s="116" t="s">
        <v>140</v>
      </c>
      <c r="O65" s="61"/>
      <c r="P65" s="64"/>
      <c r="Q65" s="64"/>
      <c r="R65" s="64"/>
      <c r="S65" s="64"/>
      <c r="T65" s="64"/>
      <c r="U65" s="64"/>
      <c r="V65" s="65"/>
      <c r="W65" s="65"/>
      <c r="X65" s="65"/>
      <c r="Y65" s="65"/>
      <c r="Z65" s="65"/>
    </row>
    <row r="66" spans="1:26" s="66" customFormat="1" ht="30" customHeight="1" x14ac:dyDescent="0.25">
      <c r="B66" s="114"/>
      <c r="C66" s="120"/>
      <c r="D66" s="117"/>
      <c r="E66" s="59" t="s">
        <v>218</v>
      </c>
      <c r="F66" s="58">
        <v>0</v>
      </c>
      <c r="G66" s="53">
        <f>SUM(H66:L66)</f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117"/>
      <c r="N66" s="117"/>
      <c r="O66" s="61"/>
      <c r="P66" s="64"/>
      <c r="Q66" s="64"/>
      <c r="R66" s="64"/>
      <c r="S66" s="64"/>
      <c r="T66" s="64"/>
      <c r="U66" s="64"/>
      <c r="V66" s="65"/>
      <c r="W66" s="65"/>
      <c r="X66" s="65"/>
      <c r="Y66" s="65"/>
      <c r="Z66" s="65"/>
    </row>
    <row r="67" spans="1:26" s="66" customFormat="1" ht="30" customHeight="1" x14ac:dyDescent="0.25">
      <c r="B67" s="115"/>
      <c r="C67" s="121"/>
      <c r="D67" s="118"/>
      <c r="E67" s="59" t="s">
        <v>214</v>
      </c>
      <c r="F67" s="58">
        <v>0</v>
      </c>
      <c r="G67" s="53">
        <f>SUM(H67:L67)</f>
        <v>0</v>
      </c>
      <c r="H67" s="53">
        <v>0</v>
      </c>
      <c r="I67" s="53">
        <f t="shared" ref="I67:K67" si="92">I69+I68</f>
        <v>0</v>
      </c>
      <c r="J67" s="53">
        <f t="shared" si="92"/>
        <v>0</v>
      </c>
      <c r="K67" s="53">
        <f t="shared" si="92"/>
        <v>0</v>
      </c>
      <c r="L67" s="53">
        <f t="shared" ref="L67" si="93">L69+L68</f>
        <v>0</v>
      </c>
      <c r="M67" s="118"/>
      <c r="N67" s="118"/>
      <c r="O67" s="61"/>
      <c r="P67" s="64"/>
      <c r="Q67" s="64"/>
      <c r="R67" s="64"/>
      <c r="S67" s="64"/>
      <c r="T67" s="64"/>
      <c r="U67" s="64"/>
      <c r="V67" s="65"/>
      <c r="W67" s="65"/>
      <c r="X67" s="65"/>
      <c r="Y67" s="65"/>
      <c r="Z67" s="65"/>
    </row>
    <row r="68" spans="1:26" s="66" customFormat="1" ht="30" customHeight="1" x14ac:dyDescent="0.25">
      <c r="B68" s="113">
        <v>20</v>
      </c>
      <c r="C68" s="119" t="s">
        <v>225</v>
      </c>
      <c r="D68" s="116" t="s">
        <v>250</v>
      </c>
      <c r="E68" s="59" t="s">
        <v>91</v>
      </c>
      <c r="F68" s="58">
        <v>0</v>
      </c>
      <c r="G68" s="53">
        <f t="shared" ref="G68" si="94">G70+G69</f>
        <v>0</v>
      </c>
      <c r="H68" s="53">
        <f t="shared" ref="H68:K68" si="95">SUM(H69:H70)</f>
        <v>0</v>
      </c>
      <c r="I68" s="53">
        <f t="shared" si="95"/>
        <v>0</v>
      </c>
      <c r="J68" s="53">
        <f t="shared" si="95"/>
        <v>0</v>
      </c>
      <c r="K68" s="53">
        <f t="shared" si="95"/>
        <v>0</v>
      </c>
      <c r="L68" s="53">
        <f t="shared" ref="L68" si="96">SUM(L69:L70)</f>
        <v>0</v>
      </c>
      <c r="M68" s="116" t="s">
        <v>228</v>
      </c>
      <c r="N68" s="116" t="s">
        <v>227</v>
      </c>
      <c r="O68" s="61"/>
      <c r="P68" s="64"/>
      <c r="Q68" s="64"/>
      <c r="R68" s="64"/>
      <c r="S68" s="64"/>
      <c r="T68" s="64"/>
      <c r="U68" s="64"/>
      <c r="V68" s="65"/>
      <c r="W68" s="65"/>
      <c r="X68" s="65"/>
      <c r="Y68" s="65"/>
      <c r="Z68" s="65"/>
    </row>
    <row r="69" spans="1:26" s="66" customFormat="1" ht="30" customHeight="1" x14ac:dyDescent="0.25">
      <c r="B69" s="114"/>
      <c r="C69" s="120"/>
      <c r="D69" s="117"/>
      <c r="E69" s="59" t="s">
        <v>218</v>
      </c>
      <c r="F69" s="58">
        <v>0</v>
      </c>
      <c r="G69" s="53">
        <f>SUM(H69:L69)</f>
        <v>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117"/>
      <c r="N69" s="117"/>
      <c r="O69" s="61"/>
      <c r="P69" s="64"/>
      <c r="Q69" s="64"/>
      <c r="R69" s="64"/>
      <c r="S69" s="64"/>
      <c r="T69" s="64"/>
      <c r="U69" s="64"/>
      <c r="V69" s="65"/>
      <c r="W69" s="65"/>
      <c r="X69" s="65"/>
      <c r="Y69" s="65"/>
      <c r="Z69" s="65"/>
    </row>
    <row r="70" spans="1:26" s="66" customFormat="1" ht="44.25" customHeight="1" x14ac:dyDescent="0.25">
      <c r="B70" s="115"/>
      <c r="C70" s="121"/>
      <c r="D70" s="118"/>
      <c r="E70" s="59" t="s">
        <v>214</v>
      </c>
      <c r="F70" s="58">
        <v>0</v>
      </c>
      <c r="G70" s="53">
        <f>SUM(H70:L70)</f>
        <v>0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118"/>
      <c r="N70" s="118"/>
      <c r="O70" s="61"/>
      <c r="P70" s="64"/>
      <c r="Q70" s="64"/>
      <c r="R70" s="64"/>
      <c r="S70" s="64"/>
      <c r="T70" s="64"/>
      <c r="U70" s="64"/>
      <c r="V70" s="65"/>
      <c r="W70" s="65"/>
      <c r="X70" s="65"/>
      <c r="Y70" s="65"/>
      <c r="Z70" s="65"/>
    </row>
    <row r="71" spans="1:26" s="66" customFormat="1" ht="30" customHeight="1" x14ac:dyDescent="0.25">
      <c r="A71" s="113"/>
      <c r="B71" s="113">
        <v>21</v>
      </c>
      <c r="C71" s="119" t="s">
        <v>226</v>
      </c>
      <c r="D71" s="116" t="s">
        <v>250</v>
      </c>
      <c r="E71" s="59" t="s">
        <v>91</v>
      </c>
      <c r="F71" s="58">
        <v>0</v>
      </c>
      <c r="G71" s="53">
        <f t="shared" ref="G71" si="97">G73+G72</f>
        <v>0</v>
      </c>
      <c r="H71" s="53">
        <f t="shared" ref="H71" si="98">SUM(H72:H73)</f>
        <v>0</v>
      </c>
      <c r="I71" s="53">
        <f t="shared" ref="I71" si="99">SUM(I72:I73)</f>
        <v>0</v>
      </c>
      <c r="J71" s="53">
        <f t="shared" ref="J71" si="100">SUM(J72:J73)</f>
        <v>0</v>
      </c>
      <c r="K71" s="53">
        <f t="shared" ref="K71" si="101">SUM(K72:K73)</f>
        <v>0</v>
      </c>
      <c r="L71" s="53">
        <f t="shared" ref="L71" si="102">SUM(L72:L73)</f>
        <v>0</v>
      </c>
      <c r="M71" s="116" t="s">
        <v>228</v>
      </c>
      <c r="N71" s="116" t="s">
        <v>140</v>
      </c>
      <c r="O71" s="61"/>
      <c r="P71" s="64"/>
      <c r="Q71" s="64"/>
      <c r="R71" s="64"/>
      <c r="S71" s="64"/>
      <c r="T71" s="64"/>
      <c r="U71" s="64"/>
      <c r="V71" s="65"/>
      <c r="W71" s="65"/>
      <c r="X71" s="65"/>
      <c r="Y71" s="65"/>
      <c r="Z71" s="65"/>
    </row>
    <row r="72" spans="1:26" s="66" customFormat="1" ht="30" customHeight="1" x14ac:dyDescent="0.25">
      <c r="A72" s="114"/>
      <c r="B72" s="114"/>
      <c r="C72" s="120"/>
      <c r="D72" s="117"/>
      <c r="E72" s="59" t="s">
        <v>218</v>
      </c>
      <c r="F72" s="58">
        <v>0</v>
      </c>
      <c r="G72" s="53">
        <f>SUM(H72:L72)</f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117"/>
      <c r="N72" s="117"/>
      <c r="O72" s="61"/>
      <c r="P72" s="64"/>
      <c r="Q72" s="64"/>
      <c r="R72" s="64"/>
      <c r="S72" s="64"/>
      <c r="T72" s="64"/>
      <c r="U72" s="64"/>
      <c r="V72" s="65"/>
      <c r="W72" s="65"/>
      <c r="X72" s="65"/>
      <c r="Y72" s="65"/>
      <c r="Z72" s="65"/>
    </row>
    <row r="73" spans="1:26" s="66" customFormat="1" ht="30" customHeight="1" x14ac:dyDescent="0.25">
      <c r="A73" s="115"/>
      <c r="B73" s="115"/>
      <c r="C73" s="121"/>
      <c r="D73" s="118"/>
      <c r="E73" s="59" t="s">
        <v>214</v>
      </c>
      <c r="F73" s="58">
        <v>0</v>
      </c>
      <c r="G73" s="53">
        <f>SUM(H73:L73)</f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118"/>
      <c r="N73" s="118"/>
      <c r="O73" s="61"/>
      <c r="P73" s="64"/>
      <c r="Q73" s="64"/>
      <c r="R73" s="64"/>
      <c r="S73" s="64"/>
      <c r="T73" s="64"/>
      <c r="U73" s="64"/>
      <c r="V73" s="65"/>
      <c r="W73" s="65"/>
      <c r="X73" s="65"/>
      <c r="Y73" s="65"/>
      <c r="Z73" s="65"/>
    </row>
    <row r="74" spans="1:26" s="66" customFormat="1" ht="26.25" customHeight="1" x14ac:dyDescent="0.25">
      <c r="A74" s="105"/>
      <c r="B74" s="113">
        <v>22</v>
      </c>
      <c r="C74" s="119" t="s">
        <v>248</v>
      </c>
      <c r="D74" s="116" t="s">
        <v>250</v>
      </c>
      <c r="E74" s="59" t="s">
        <v>91</v>
      </c>
      <c r="F74" s="58">
        <v>0</v>
      </c>
      <c r="G74" s="53">
        <f t="shared" ref="G74" si="103">G76+G75</f>
        <v>20681</v>
      </c>
      <c r="H74" s="53">
        <f t="shared" ref="H74:L74" si="104">SUM(H75:H76)</f>
        <v>0</v>
      </c>
      <c r="I74" s="53">
        <f t="shared" si="104"/>
        <v>5818</v>
      </c>
      <c r="J74" s="53">
        <f t="shared" si="104"/>
        <v>14863</v>
      </c>
      <c r="K74" s="53">
        <f t="shared" si="104"/>
        <v>0</v>
      </c>
      <c r="L74" s="53">
        <f t="shared" si="104"/>
        <v>0</v>
      </c>
      <c r="M74" s="116" t="s">
        <v>228</v>
      </c>
      <c r="N74" s="116" t="s">
        <v>140</v>
      </c>
      <c r="O74" s="61"/>
      <c r="P74" s="64"/>
      <c r="Q74" s="64"/>
      <c r="R74" s="64"/>
      <c r="S74" s="64"/>
      <c r="T74" s="64"/>
      <c r="U74" s="64"/>
      <c r="V74" s="65"/>
      <c r="W74" s="65"/>
      <c r="X74" s="65"/>
      <c r="Y74" s="65"/>
      <c r="Z74" s="65"/>
    </row>
    <row r="75" spans="1:26" s="66" customFormat="1" ht="31.5" customHeight="1" x14ac:dyDescent="0.25">
      <c r="A75" s="105"/>
      <c r="B75" s="114"/>
      <c r="C75" s="120"/>
      <c r="D75" s="117"/>
      <c r="E75" s="59" t="s">
        <v>218</v>
      </c>
      <c r="F75" s="58">
        <v>0</v>
      </c>
      <c r="G75" s="53">
        <f>SUM(H75:L75)</f>
        <v>0</v>
      </c>
      <c r="H75" s="53">
        <v>0</v>
      </c>
      <c r="I75" s="53">
        <v>0</v>
      </c>
      <c r="J75" s="53">
        <v>0</v>
      </c>
      <c r="K75" s="53">
        <v>0</v>
      </c>
      <c r="L75" s="53">
        <v>0</v>
      </c>
      <c r="M75" s="117"/>
      <c r="N75" s="117"/>
      <c r="O75" s="61"/>
      <c r="P75" s="64"/>
      <c r="Q75" s="64"/>
      <c r="R75" s="64"/>
      <c r="S75" s="64"/>
      <c r="T75" s="64"/>
      <c r="U75" s="64"/>
      <c r="V75" s="65"/>
      <c r="W75" s="65"/>
      <c r="X75" s="65"/>
      <c r="Y75" s="65"/>
      <c r="Z75" s="65"/>
    </row>
    <row r="76" spans="1:26" s="66" customFormat="1" ht="31.5" customHeight="1" x14ac:dyDescent="0.25">
      <c r="A76" s="105"/>
      <c r="B76" s="115"/>
      <c r="C76" s="121"/>
      <c r="D76" s="118"/>
      <c r="E76" s="59" t="s">
        <v>214</v>
      </c>
      <c r="F76" s="58">
        <v>0</v>
      </c>
      <c r="G76" s="53">
        <f>SUM(H76:L76)</f>
        <v>20681</v>
      </c>
      <c r="H76" s="53">
        <v>0</v>
      </c>
      <c r="I76" s="53">
        <v>5818</v>
      </c>
      <c r="J76" s="53">
        <v>14863</v>
      </c>
      <c r="K76" s="53">
        <v>0</v>
      </c>
      <c r="L76" s="53">
        <v>0</v>
      </c>
      <c r="M76" s="118"/>
      <c r="N76" s="118"/>
      <c r="O76" s="61"/>
      <c r="P76" s="64"/>
      <c r="Q76" s="64"/>
      <c r="R76" s="64"/>
      <c r="S76" s="64"/>
      <c r="T76" s="64"/>
      <c r="U76" s="64"/>
      <c r="V76" s="65"/>
      <c r="W76" s="65"/>
      <c r="X76" s="65"/>
      <c r="Y76" s="65"/>
      <c r="Z76" s="65"/>
    </row>
    <row r="77" spans="1:26" s="63" customFormat="1" ht="39.75" customHeight="1" x14ac:dyDescent="0.25">
      <c r="A77" s="113"/>
      <c r="B77" s="113">
        <v>23</v>
      </c>
      <c r="C77" s="119" t="s">
        <v>137</v>
      </c>
      <c r="D77" s="116" t="s">
        <v>250</v>
      </c>
      <c r="E77" s="59" t="s">
        <v>91</v>
      </c>
      <c r="F77" s="58">
        <f>SUM(F78:F79)</f>
        <v>818.7</v>
      </c>
      <c r="G77" s="53">
        <f t="shared" ref="G77" si="105">G79+G78</f>
        <v>11279.413</v>
      </c>
      <c r="H77" s="53">
        <f>SUM(H78:H79)</f>
        <v>1088.01</v>
      </c>
      <c r="I77" s="53">
        <f>I79+I78</f>
        <v>4749.41</v>
      </c>
      <c r="J77" s="53">
        <f t="shared" ref="J77" si="106">J79+J78</f>
        <v>3441.9929999999999</v>
      </c>
      <c r="K77" s="53">
        <f t="shared" ref="K77" si="107">K79+K78</f>
        <v>1000</v>
      </c>
      <c r="L77" s="53">
        <f t="shared" ref="L77" si="108">L79+L78</f>
        <v>1000</v>
      </c>
      <c r="M77" s="116" t="s">
        <v>224</v>
      </c>
      <c r="N77" s="116" t="s">
        <v>62</v>
      </c>
      <c r="O77" s="60"/>
      <c r="P77" s="61"/>
      <c r="Q77" s="61"/>
      <c r="R77" s="61"/>
      <c r="S77" s="61"/>
      <c r="T77" s="61"/>
      <c r="U77" s="61"/>
      <c r="V77" s="62"/>
      <c r="W77" s="62"/>
      <c r="X77" s="62"/>
      <c r="Y77" s="62"/>
      <c r="Z77" s="62"/>
    </row>
    <row r="78" spans="1:26" s="63" customFormat="1" ht="40.5" customHeight="1" x14ac:dyDescent="0.25">
      <c r="A78" s="114"/>
      <c r="B78" s="114"/>
      <c r="C78" s="140"/>
      <c r="D78" s="117"/>
      <c r="E78" s="59" t="s">
        <v>218</v>
      </c>
      <c r="F78" s="58">
        <f>F81+F84+F87+F90</f>
        <v>818.7</v>
      </c>
      <c r="G78" s="53">
        <f>SUM(H78:L78)</f>
        <v>11279.413</v>
      </c>
      <c r="H78" s="53">
        <f>H81+H84+H87+H90</f>
        <v>1088.01</v>
      </c>
      <c r="I78" s="53">
        <v>4749.41</v>
      </c>
      <c r="J78" s="53">
        <f t="shared" ref="J78:K78" si="109">J81+J84+J87+J90</f>
        <v>3441.9929999999999</v>
      </c>
      <c r="K78" s="53">
        <f t="shared" si="109"/>
        <v>1000</v>
      </c>
      <c r="L78" s="53">
        <f t="shared" ref="L78" si="110">L81+L84+L87+L90</f>
        <v>1000</v>
      </c>
      <c r="M78" s="117"/>
      <c r="N78" s="117"/>
      <c r="O78" s="60"/>
      <c r="P78" s="61"/>
      <c r="Q78" s="61"/>
      <c r="R78" s="61"/>
      <c r="S78" s="61"/>
      <c r="T78" s="61"/>
      <c r="U78" s="61"/>
      <c r="V78" s="62"/>
      <c r="W78" s="62"/>
      <c r="X78" s="62"/>
      <c r="Y78" s="62"/>
      <c r="Z78" s="62"/>
    </row>
    <row r="79" spans="1:26" s="63" customFormat="1" ht="40.5" customHeight="1" x14ac:dyDescent="0.25">
      <c r="A79" s="115"/>
      <c r="B79" s="115"/>
      <c r="C79" s="141"/>
      <c r="D79" s="118"/>
      <c r="E79" s="59" t="s">
        <v>214</v>
      </c>
      <c r="F79" s="58">
        <f t="shared" ref="F79" si="111">F82+F85+F88+F91</f>
        <v>0</v>
      </c>
      <c r="G79" s="53">
        <f>SUM(H79:L79)</f>
        <v>0</v>
      </c>
      <c r="H79" s="53">
        <f t="shared" ref="H79" si="112">H82+H85+H88+H91</f>
        <v>0</v>
      </c>
      <c r="I79" s="53">
        <f t="shared" ref="I79:K79" si="113">I82+I85+I88+I91</f>
        <v>0</v>
      </c>
      <c r="J79" s="53">
        <f t="shared" si="113"/>
        <v>0</v>
      </c>
      <c r="K79" s="53">
        <f t="shared" si="113"/>
        <v>0</v>
      </c>
      <c r="L79" s="53">
        <f t="shared" ref="L79" si="114">L82+L85+L88+L91</f>
        <v>0</v>
      </c>
      <c r="M79" s="118"/>
      <c r="N79" s="118"/>
      <c r="O79" s="60"/>
      <c r="P79" s="61"/>
      <c r="Q79" s="61"/>
      <c r="R79" s="61"/>
      <c r="S79" s="61"/>
      <c r="T79" s="61"/>
      <c r="U79" s="61"/>
      <c r="V79" s="62"/>
      <c r="W79" s="62"/>
      <c r="X79" s="62"/>
      <c r="Y79" s="62"/>
      <c r="Z79" s="62"/>
    </row>
    <row r="80" spans="1:26" s="66" customFormat="1" ht="17.25" customHeight="1" x14ac:dyDescent="0.25">
      <c r="A80" s="113"/>
      <c r="B80" s="113">
        <v>24</v>
      </c>
      <c r="C80" s="119" t="s">
        <v>213</v>
      </c>
      <c r="D80" s="116" t="s">
        <v>250</v>
      </c>
      <c r="E80" s="59" t="s">
        <v>91</v>
      </c>
      <c r="F80" s="58">
        <f t="shared" ref="F80:G80" si="115">F82+F81</f>
        <v>20</v>
      </c>
      <c r="G80" s="53">
        <f t="shared" si="115"/>
        <v>8475.7049999999999</v>
      </c>
      <c r="H80" s="53">
        <f t="shared" ref="H80" si="116">H82+H81</f>
        <v>0</v>
      </c>
      <c r="I80" s="53">
        <f t="shared" ref="I80" si="117">I82+I81</f>
        <v>3033.712</v>
      </c>
      <c r="J80" s="53">
        <f t="shared" ref="J80" si="118">J82+J81</f>
        <v>3441.9929999999999</v>
      </c>
      <c r="K80" s="53">
        <f t="shared" ref="K80" si="119">K82+K81</f>
        <v>1000</v>
      </c>
      <c r="L80" s="53">
        <f t="shared" ref="L80" si="120">L82+L81</f>
        <v>1000</v>
      </c>
      <c r="M80" s="116" t="s">
        <v>224</v>
      </c>
      <c r="N80" s="116" t="s">
        <v>63</v>
      </c>
      <c r="O80" s="60"/>
      <c r="P80" s="64"/>
      <c r="Q80" s="64"/>
      <c r="R80" s="64"/>
      <c r="S80" s="64"/>
      <c r="T80" s="64"/>
      <c r="U80" s="64"/>
      <c r="V80" s="65"/>
      <c r="W80" s="65"/>
      <c r="X80" s="65"/>
      <c r="Y80" s="65"/>
      <c r="Z80" s="65"/>
    </row>
    <row r="81" spans="1:26" s="66" customFormat="1" ht="29.25" customHeight="1" x14ac:dyDescent="0.25">
      <c r="A81" s="114"/>
      <c r="B81" s="114"/>
      <c r="C81" s="120"/>
      <c r="D81" s="117"/>
      <c r="E81" s="59" t="s">
        <v>218</v>
      </c>
      <c r="F81" s="58">
        <v>20</v>
      </c>
      <c r="G81" s="53">
        <f>SUM(H81:L81)</f>
        <v>8475.7049999999999</v>
      </c>
      <c r="H81" s="53">
        <v>0</v>
      </c>
      <c r="I81" s="53">
        <v>3033.712</v>
      </c>
      <c r="J81" s="53">
        <v>3441.9929999999999</v>
      </c>
      <c r="K81" s="53">
        <v>1000</v>
      </c>
      <c r="L81" s="53">
        <v>1000</v>
      </c>
      <c r="M81" s="117"/>
      <c r="N81" s="117"/>
      <c r="O81" s="60"/>
      <c r="P81" s="64"/>
      <c r="Q81" s="64"/>
      <c r="R81" s="64"/>
      <c r="S81" s="64"/>
      <c r="T81" s="64"/>
      <c r="U81" s="64"/>
      <c r="V81" s="65"/>
      <c r="W81" s="65"/>
      <c r="X81" s="65"/>
      <c r="Y81" s="65"/>
      <c r="Z81" s="65"/>
    </row>
    <row r="82" spans="1:26" s="66" customFormat="1" ht="29.25" customHeight="1" x14ac:dyDescent="0.25">
      <c r="A82" s="115"/>
      <c r="B82" s="115"/>
      <c r="C82" s="121"/>
      <c r="D82" s="118"/>
      <c r="E82" s="59" t="s">
        <v>214</v>
      </c>
      <c r="F82" s="58">
        <v>0</v>
      </c>
      <c r="G82" s="53">
        <f>SUM(H82:L82)</f>
        <v>0</v>
      </c>
      <c r="H82" s="53">
        <v>0</v>
      </c>
      <c r="I82" s="53">
        <v>0</v>
      </c>
      <c r="J82" s="53">
        <v>0</v>
      </c>
      <c r="K82" s="53">
        <v>0</v>
      </c>
      <c r="L82" s="53">
        <v>0</v>
      </c>
      <c r="M82" s="118"/>
      <c r="N82" s="118"/>
      <c r="O82" s="60"/>
      <c r="P82" s="64"/>
      <c r="Q82" s="64"/>
      <c r="R82" s="64"/>
      <c r="S82" s="64"/>
      <c r="T82" s="64"/>
      <c r="U82" s="64"/>
      <c r="V82" s="65"/>
      <c r="W82" s="65"/>
      <c r="X82" s="65"/>
      <c r="Y82" s="65"/>
      <c r="Z82" s="65"/>
    </row>
    <row r="83" spans="1:26" s="66" customFormat="1" ht="17.25" customHeight="1" x14ac:dyDescent="0.25">
      <c r="A83" s="113"/>
      <c r="B83" s="113">
        <v>25</v>
      </c>
      <c r="C83" s="119" t="s">
        <v>143</v>
      </c>
      <c r="D83" s="116" t="s">
        <v>250</v>
      </c>
      <c r="E83" s="59" t="s">
        <v>91</v>
      </c>
      <c r="F83" s="58">
        <f t="shared" ref="F83" si="121">F85+F84</f>
        <v>0</v>
      </c>
      <c r="G83" s="53">
        <f t="shared" ref="G83" si="122">G85+G84</f>
        <v>940.5</v>
      </c>
      <c r="H83" s="53">
        <f t="shared" ref="H83" si="123">H85+H84</f>
        <v>0</v>
      </c>
      <c r="I83" s="53">
        <f t="shared" ref="I83" si="124">I85+I84</f>
        <v>940.5</v>
      </c>
      <c r="J83" s="53">
        <f t="shared" ref="J83" si="125">J85+J84</f>
        <v>0</v>
      </c>
      <c r="K83" s="53">
        <f t="shared" ref="K83" si="126">K85+K84</f>
        <v>0</v>
      </c>
      <c r="L83" s="53">
        <f t="shared" ref="L83" si="127">L85+L84</f>
        <v>0</v>
      </c>
      <c r="M83" s="116" t="s">
        <v>159</v>
      </c>
      <c r="N83" s="116" t="s">
        <v>64</v>
      </c>
      <c r="O83" s="60"/>
      <c r="P83" s="64"/>
      <c r="Q83" s="64"/>
      <c r="R83" s="64"/>
      <c r="S83" s="64"/>
      <c r="T83" s="64"/>
      <c r="U83" s="64"/>
      <c r="V83" s="65"/>
      <c r="W83" s="65"/>
      <c r="X83" s="65"/>
      <c r="Y83" s="65"/>
      <c r="Z83" s="65"/>
    </row>
    <row r="84" spans="1:26" s="66" customFormat="1" ht="36" customHeight="1" x14ac:dyDescent="0.25">
      <c r="A84" s="114"/>
      <c r="B84" s="114"/>
      <c r="C84" s="120"/>
      <c r="D84" s="117"/>
      <c r="E84" s="59" t="s">
        <v>218</v>
      </c>
      <c r="F84" s="58">
        <v>0</v>
      </c>
      <c r="G84" s="53">
        <f>SUM(H84:L84)</f>
        <v>940.5</v>
      </c>
      <c r="H84" s="53">
        <v>0</v>
      </c>
      <c r="I84" s="53">
        <v>940.5</v>
      </c>
      <c r="J84" s="53">
        <v>0</v>
      </c>
      <c r="K84" s="53">
        <v>0</v>
      </c>
      <c r="L84" s="53">
        <v>0</v>
      </c>
      <c r="M84" s="117"/>
      <c r="N84" s="117"/>
      <c r="O84" s="60"/>
      <c r="P84" s="64"/>
      <c r="Q84" s="64"/>
      <c r="R84" s="64"/>
      <c r="S84" s="64"/>
      <c r="T84" s="64"/>
      <c r="U84" s="64"/>
      <c r="V84" s="65"/>
      <c r="W84" s="65"/>
      <c r="X84" s="65"/>
      <c r="Y84" s="65"/>
      <c r="Z84" s="65"/>
    </row>
    <row r="85" spans="1:26" s="66" customFormat="1" ht="66" customHeight="1" x14ac:dyDescent="0.25">
      <c r="A85" s="115"/>
      <c r="B85" s="115"/>
      <c r="C85" s="121"/>
      <c r="D85" s="118"/>
      <c r="E85" s="59" t="s">
        <v>214</v>
      </c>
      <c r="F85" s="58">
        <v>0</v>
      </c>
      <c r="G85" s="53">
        <f>SUM(H85:L85)</f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118"/>
      <c r="N85" s="118"/>
      <c r="O85" s="60"/>
      <c r="P85" s="64"/>
      <c r="Q85" s="64"/>
      <c r="R85" s="64"/>
      <c r="S85" s="64"/>
      <c r="T85" s="64"/>
      <c r="U85" s="64"/>
      <c r="V85" s="65"/>
      <c r="W85" s="65"/>
      <c r="X85" s="65"/>
      <c r="Y85" s="65"/>
      <c r="Z85" s="65"/>
    </row>
    <row r="86" spans="1:26" s="66" customFormat="1" ht="15.75" customHeight="1" x14ac:dyDescent="0.25">
      <c r="A86" s="113"/>
      <c r="B86" s="113">
        <v>26</v>
      </c>
      <c r="C86" s="119" t="s">
        <v>144</v>
      </c>
      <c r="D86" s="116" t="s">
        <v>250</v>
      </c>
      <c r="E86" s="59" t="s">
        <v>91</v>
      </c>
      <c r="F86" s="58">
        <f t="shared" ref="F86" si="128">F88+F87</f>
        <v>798.7</v>
      </c>
      <c r="G86" s="53">
        <f t="shared" ref="G86" si="129">G88+G87</f>
        <v>1863.21</v>
      </c>
      <c r="H86" s="53">
        <f t="shared" ref="H86" si="130">H88+H87</f>
        <v>1088.01</v>
      </c>
      <c r="I86" s="53">
        <f t="shared" ref="I86" si="131">I88+I87</f>
        <v>775.2</v>
      </c>
      <c r="J86" s="53">
        <f t="shared" ref="J86" si="132">J88+J87</f>
        <v>0</v>
      </c>
      <c r="K86" s="53">
        <f t="shared" ref="K86" si="133">K88+K87</f>
        <v>0</v>
      </c>
      <c r="L86" s="53">
        <f t="shared" ref="L86" si="134">L88+L87</f>
        <v>0</v>
      </c>
      <c r="M86" s="116" t="s">
        <v>34</v>
      </c>
      <c r="N86" s="116" t="s">
        <v>65</v>
      </c>
      <c r="O86" s="60"/>
      <c r="P86" s="64"/>
      <c r="Q86" s="64"/>
      <c r="R86" s="64"/>
      <c r="S86" s="64"/>
      <c r="T86" s="64"/>
      <c r="U86" s="64"/>
      <c r="V86" s="65"/>
      <c r="W86" s="65"/>
      <c r="X86" s="65"/>
      <c r="Y86" s="65"/>
      <c r="Z86" s="65"/>
    </row>
    <row r="87" spans="1:26" s="66" customFormat="1" ht="28.5" customHeight="1" x14ac:dyDescent="0.25">
      <c r="A87" s="114"/>
      <c r="B87" s="114"/>
      <c r="C87" s="120"/>
      <c r="D87" s="117"/>
      <c r="E87" s="59" t="s">
        <v>218</v>
      </c>
      <c r="F87" s="58">
        <v>798.7</v>
      </c>
      <c r="G87" s="53">
        <f>SUM(H87:L87)</f>
        <v>1863.21</v>
      </c>
      <c r="H87" s="53">
        <v>1088.01</v>
      </c>
      <c r="I87" s="53">
        <v>775.2</v>
      </c>
      <c r="J87" s="53">
        <v>0</v>
      </c>
      <c r="K87" s="53">
        <v>0</v>
      </c>
      <c r="L87" s="53">
        <v>0</v>
      </c>
      <c r="M87" s="117"/>
      <c r="N87" s="117"/>
      <c r="O87" s="60"/>
      <c r="P87" s="64"/>
      <c r="Q87" s="64"/>
      <c r="R87" s="64"/>
      <c r="S87" s="64"/>
      <c r="T87" s="64"/>
      <c r="U87" s="64"/>
      <c r="V87" s="65"/>
      <c r="W87" s="65"/>
      <c r="X87" s="65"/>
      <c r="Y87" s="65"/>
      <c r="Z87" s="65"/>
    </row>
    <row r="88" spans="1:26" s="66" customFormat="1" ht="28.5" customHeight="1" x14ac:dyDescent="0.25">
      <c r="A88" s="115"/>
      <c r="B88" s="115"/>
      <c r="C88" s="121"/>
      <c r="D88" s="118"/>
      <c r="E88" s="59" t="s">
        <v>214</v>
      </c>
      <c r="F88" s="58">
        <v>0</v>
      </c>
      <c r="G88" s="53">
        <f>SUM(H88:L88)</f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118"/>
      <c r="N88" s="118"/>
      <c r="O88" s="60"/>
      <c r="P88" s="64"/>
      <c r="Q88" s="64"/>
      <c r="R88" s="64"/>
      <c r="S88" s="64"/>
      <c r="T88" s="64"/>
      <c r="U88" s="64"/>
      <c r="V88" s="65"/>
      <c r="W88" s="65"/>
      <c r="X88" s="65"/>
      <c r="Y88" s="65"/>
      <c r="Z88" s="65"/>
    </row>
    <row r="89" spans="1:26" s="66" customFormat="1" ht="18" customHeight="1" x14ac:dyDescent="0.25">
      <c r="A89" s="113"/>
      <c r="B89" s="113">
        <v>27</v>
      </c>
      <c r="C89" s="119" t="s">
        <v>209</v>
      </c>
      <c r="D89" s="116" t="s">
        <v>250</v>
      </c>
      <c r="E89" s="59" t="s">
        <v>91</v>
      </c>
      <c r="F89" s="58">
        <f t="shared" ref="F89" si="135">F91+F90</f>
        <v>0</v>
      </c>
      <c r="G89" s="53">
        <f t="shared" ref="G89" si="136">G91+G90</f>
        <v>0</v>
      </c>
      <c r="H89" s="53">
        <f t="shared" ref="H89" si="137">H91+H90</f>
        <v>0</v>
      </c>
      <c r="I89" s="53">
        <f t="shared" ref="I89" si="138">I91+I90</f>
        <v>0</v>
      </c>
      <c r="J89" s="53">
        <f t="shared" ref="J89" si="139">J91+J90</f>
        <v>0</v>
      </c>
      <c r="K89" s="53">
        <f t="shared" ref="K89" si="140">K91+K90</f>
        <v>0</v>
      </c>
      <c r="L89" s="53">
        <f t="shared" ref="L89" si="141">L91+L90</f>
        <v>0</v>
      </c>
      <c r="M89" s="116" t="s">
        <v>34</v>
      </c>
      <c r="N89" s="116" t="s">
        <v>66</v>
      </c>
      <c r="O89" s="60"/>
      <c r="P89" s="64"/>
      <c r="Q89" s="64"/>
      <c r="R89" s="64"/>
      <c r="S89" s="64"/>
      <c r="T89" s="64"/>
      <c r="U89" s="64"/>
      <c r="V89" s="65"/>
      <c r="W89" s="65"/>
      <c r="X89" s="65"/>
      <c r="Y89" s="65"/>
      <c r="Z89" s="65"/>
    </row>
    <row r="90" spans="1:26" s="66" customFormat="1" ht="34.5" customHeight="1" x14ac:dyDescent="0.25">
      <c r="A90" s="114"/>
      <c r="B90" s="114"/>
      <c r="C90" s="120"/>
      <c r="D90" s="117"/>
      <c r="E90" s="59" t="s">
        <v>218</v>
      </c>
      <c r="F90" s="58">
        <v>0</v>
      </c>
      <c r="G90" s="53">
        <f>SUM(H90:L90)</f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117"/>
      <c r="N90" s="117"/>
      <c r="O90" s="60"/>
      <c r="P90" s="64"/>
      <c r="Q90" s="64"/>
      <c r="R90" s="64"/>
      <c r="S90" s="64"/>
      <c r="T90" s="64"/>
      <c r="U90" s="64"/>
      <c r="V90" s="65"/>
      <c r="W90" s="65"/>
      <c r="X90" s="65"/>
      <c r="Y90" s="65"/>
      <c r="Z90" s="65"/>
    </row>
    <row r="91" spans="1:26" s="66" customFormat="1" ht="43.5" customHeight="1" x14ac:dyDescent="0.25">
      <c r="A91" s="115"/>
      <c r="B91" s="115"/>
      <c r="C91" s="121"/>
      <c r="D91" s="118"/>
      <c r="E91" s="59" t="s">
        <v>214</v>
      </c>
      <c r="F91" s="58">
        <v>0</v>
      </c>
      <c r="G91" s="53">
        <f>SUM(H91:L91)</f>
        <v>0</v>
      </c>
      <c r="H91" s="53">
        <v>0</v>
      </c>
      <c r="I91" s="53">
        <v>0</v>
      </c>
      <c r="J91" s="53">
        <v>0</v>
      </c>
      <c r="K91" s="53">
        <v>0</v>
      </c>
      <c r="L91" s="53">
        <v>0</v>
      </c>
      <c r="M91" s="118"/>
      <c r="N91" s="118"/>
      <c r="O91" s="60"/>
      <c r="P91" s="64"/>
      <c r="Q91" s="64"/>
      <c r="R91" s="64"/>
      <c r="S91" s="64"/>
      <c r="T91" s="64"/>
      <c r="U91" s="64"/>
      <c r="V91" s="65"/>
      <c r="W91" s="65"/>
      <c r="X91" s="65"/>
      <c r="Y91" s="65"/>
      <c r="Z91" s="65"/>
    </row>
    <row r="92" spans="1:26" s="66" customFormat="1" ht="29.25" customHeight="1" x14ac:dyDescent="0.25">
      <c r="A92" s="105"/>
      <c r="B92" s="113">
        <v>28</v>
      </c>
      <c r="C92" s="119" t="s">
        <v>244</v>
      </c>
      <c r="D92" s="116" t="s">
        <v>250</v>
      </c>
      <c r="E92" s="59" t="s">
        <v>91</v>
      </c>
      <c r="F92" s="58">
        <f t="shared" ref="F92" si="142">F94+F93</f>
        <v>0</v>
      </c>
      <c r="G92" s="53">
        <f t="shared" ref="G92:L92" si="143">G94+G93</f>
        <v>0</v>
      </c>
      <c r="H92" s="53">
        <f t="shared" si="143"/>
        <v>0</v>
      </c>
      <c r="I92" s="53">
        <f t="shared" si="143"/>
        <v>0</v>
      </c>
      <c r="J92" s="53">
        <f t="shared" si="143"/>
        <v>0</v>
      </c>
      <c r="K92" s="53">
        <f t="shared" si="143"/>
        <v>0</v>
      </c>
      <c r="L92" s="53">
        <f t="shared" si="143"/>
        <v>0</v>
      </c>
      <c r="M92" s="116" t="s">
        <v>245</v>
      </c>
      <c r="N92" s="116" t="s">
        <v>246</v>
      </c>
      <c r="O92" s="60"/>
      <c r="P92" s="64"/>
      <c r="Q92" s="64"/>
      <c r="R92" s="64"/>
      <c r="S92" s="64"/>
      <c r="T92" s="64"/>
      <c r="U92" s="64"/>
      <c r="V92" s="65"/>
      <c r="W92" s="65"/>
      <c r="X92" s="65"/>
      <c r="Y92" s="65"/>
      <c r="Z92" s="65"/>
    </row>
    <row r="93" spans="1:26" s="66" customFormat="1" ht="29.25" customHeight="1" x14ac:dyDescent="0.25">
      <c r="A93" s="105"/>
      <c r="B93" s="114"/>
      <c r="C93" s="120"/>
      <c r="D93" s="117"/>
      <c r="E93" s="59" t="s">
        <v>218</v>
      </c>
      <c r="F93" s="58">
        <v>0</v>
      </c>
      <c r="G93" s="53">
        <f>SUM(H93:L93)</f>
        <v>0</v>
      </c>
      <c r="H93" s="53">
        <v>0</v>
      </c>
      <c r="I93" s="53">
        <v>0</v>
      </c>
      <c r="J93" s="53">
        <v>0</v>
      </c>
      <c r="K93" s="53">
        <v>0</v>
      </c>
      <c r="L93" s="53">
        <v>0</v>
      </c>
      <c r="M93" s="117"/>
      <c r="N93" s="117"/>
      <c r="O93" s="60"/>
      <c r="P93" s="64"/>
      <c r="Q93" s="64"/>
      <c r="R93" s="64"/>
      <c r="S93" s="64"/>
      <c r="T93" s="64"/>
      <c r="U93" s="64"/>
      <c r="V93" s="65"/>
      <c r="W93" s="65"/>
      <c r="X93" s="65"/>
      <c r="Y93" s="65"/>
      <c r="Z93" s="65"/>
    </row>
    <row r="94" spans="1:26" s="66" customFormat="1" ht="29.25" customHeight="1" x14ac:dyDescent="0.25">
      <c r="A94" s="105"/>
      <c r="B94" s="115"/>
      <c r="C94" s="121"/>
      <c r="D94" s="118"/>
      <c r="E94" s="59" t="s">
        <v>214</v>
      </c>
      <c r="F94" s="58">
        <v>0</v>
      </c>
      <c r="G94" s="53">
        <f>SUM(H94:L94)</f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118"/>
      <c r="N94" s="118"/>
      <c r="O94" s="60"/>
      <c r="P94" s="64"/>
      <c r="Q94" s="64"/>
      <c r="R94" s="64"/>
      <c r="S94" s="64"/>
      <c r="T94" s="64"/>
      <c r="U94" s="64"/>
      <c r="V94" s="65"/>
      <c r="W94" s="65"/>
      <c r="X94" s="65"/>
      <c r="Y94" s="65"/>
      <c r="Z94" s="65"/>
    </row>
    <row r="95" spans="1:26" s="63" customFormat="1" ht="27" customHeight="1" x14ac:dyDescent="0.25">
      <c r="A95" s="113"/>
      <c r="B95" s="113">
        <v>29</v>
      </c>
      <c r="C95" s="119" t="s">
        <v>84</v>
      </c>
      <c r="D95" s="116" t="s">
        <v>250</v>
      </c>
      <c r="E95" s="59" t="s">
        <v>91</v>
      </c>
      <c r="F95" s="58">
        <f>SUM(F96:F97)</f>
        <v>224.8</v>
      </c>
      <c r="G95" s="53">
        <v>0</v>
      </c>
      <c r="H95" s="53">
        <f>SUM(H96:H97)</f>
        <v>0</v>
      </c>
      <c r="I95" s="53">
        <f>SUM(I96:I97)</f>
        <v>0</v>
      </c>
      <c r="J95" s="53">
        <v>0</v>
      </c>
      <c r="K95" s="53">
        <f>SUM(K96:K97)</f>
        <v>0</v>
      </c>
      <c r="L95" s="53">
        <f>L96+L97</f>
        <v>0</v>
      </c>
      <c r="M95" s="116" t="s">
        <v>171</v>
      </c>
      <c r="N95" s="116" t="s">
        <v>67</v>
      </c>
      <c r="O95" s="61"/>
      <c r="P95" s="61"/>
      <c r="Q95" s="61"/>
      <c r="R95" s="61"/>
      <c r="S95" s="61"/>
      <c r="T95" s="61"/>
      <c r="U95" s="61"/>
      <c r="V95" s="62"/>
      <c r="W95" s="62"/>
      <c r="X95" s="62"/>
      <c r="Y95" s="62"/>
      <c r="Z95" s="62"/>
    </row>
    <row r="96" spans="1:26" s="63" customFormat="1" ht="56.25" customHeight="1" x14ac:dyDescent="0.25">
      <c r="A96" s="114"/>
      <c r="B96" s="114"/>
      <c r="C96" s="140"/>
      <c r="D96" s="117"/>
      <c r="E96" s="59" t="s">
        <v>218</v>
      </c>
      <c r="F96" s="58">
        <f>F99+F102+F105+F108</f>
        <v>224.8</v>
      </c>
      <c r="G96" s="53">
        <v>0</v>
      </c>
      <c r="H96" s="53">
        <f>H99+H102+H105+H108</f>
        <v>0</v>
      </c>
      <c r="I96" s="53">
        <f>I99+I102+I105+I108</f>
        <v>0</v>
      </c>
      <c r="J96" s="53">
        <v>0</v>
      </c>
      <c r="K96" s="53">
        <f t="shared" ref="K96" si="144">K99+K102+K105+K108</f>
        <v>0</v>
      </c>
      <c r="L96" s="53">
        <f>L99+L102+L105+L108</f>
        <v>0</v>
      </c>
      <c r="M96" s="117"/>
      <c r="N96" s="117"/>
      <c r="O96" s="61"/>
      <c r="P96" s="61"/>
      <c r="Q96" s="61"/>
      <c r="R96" s="61"/>
      <c r="S96" s="61"/>
      <c r="T96" s="61"/>
      <c r="U96" s="61"/>
      <c r="V96" s="62"/>
      <c r="W96" s="62"/>
      <c r="X96" s="62"/>
      <c r="Y96" s="62"/>
      <c r="Z96" s="62"/>
    </row>
    <row r="97" spans="1:26" s="63" customFormat="1" ht="60" customHeight="1" x14ac:dyDescent="0.25">
      <c r="A97" s="115"/>
      <c r="B97" s="115"/>
      <c r="C97" s="141"/>
      <c r="D97" s="118"/>
      <c r="E97" s="59" t="s">
        <v>214</v>
      </c>
      <c r="F97" s="58">
        <f>F100+F103+F106+F109</f>
        <v>0</v>
      </c>
      <c r="G97" s="53">
        <f>SUM(H97:L97)</f>
        <v>0</v>
      </c>
      <c r="H97" s="53">
        <f>H100+H103+H106+H109</f>
        <v>0</v>
      </c>
      <c r="I97" s="53">
        <f t="shared" ref="I97:K97" si="145">I100+I103+I106+I109</f>
        <v>0</v>
      </c>
      <c r="J97" s="53">
        <f t="shared" si="145"/>
        <v>0</v>
      </c>
      <c r="K97" s="53">
        <f t="shared" si="145"/>
        <v>0</v>
      </c>
      <c r="L97" s="53">
        <f t="shared" ref="L97" si="146">L100+L103+L106+L109</f>
        <v>0</v>
      </c>
      <c r="M97" s="118"/>
      <c r="N97" s="118"/>
      <c r="O97" s="61"/>
      <c r="P97" s="61"/>
      <c r="Q97" s="61"/>
      <c r="R97" s="61"/>
      <c r="S97" s="61"/>
      <c r="T97" s="61"/>
      <c r="U97" s="61"/>
      <c r="V97" s="62"/>
      <c r="W97" s="62"/>
      <c r="X97" s="62"/>
      <c r="Y97" s="62"/>
      <c r="Z97" s="62"/>
    </row>
    <row r="98" spans="1:26" s="66" customFormat="1" ht="19.5" customHeight="1" x14ac:dyDescent="0.25">
      <c r="A98" s="113"/>
      <c r="B98" s="113">
        <v>30</v>
      </c>
      <c r="C98" s="119" t="s">
        <v>145</v>
      </c>
      <c r="D98" s="116" t="s">
        <v>250</v>
      </c>
      <c r="E98" s="59" t="s">
        <v>91</v>
      </c>
      <c r="F98" s="58">
        <f t="shared" ref="F98:G98" si="147">F100+F99</f>
        <v>100</v>
      </c>
      <c r="G98" s="53">
        <f t="shared" si="147"/>
        <v>0</v>
      </c>
      <c r="H98" s="53">
        <f t="shared" ref="H98:K98" si="148">H99+H100</f>
        <v>0</v>
      </c>
      <c r="I98" s="53">
        <f t="shared" si="148"/>
        <v>0</v>
      </c>
      <c r="J98" s="53">
        <f t="shared" si="148"/>
        <v>0</v>
      </c>
      <c r="K98" s="53">
        <f t="shared" si="148"/>
        <v>0</v>
      </c>
      <c r="L98" s="53">
        <f>L99+L100</f>
        <v>0</v>
      </c>
      <c r="M98" s="116" t="s">
        <v>171</v>
      </c>
      <c r="N98" s="116" t="s">
        <v>67</v>
      </c>
      <c r="O98" s="61"/>
      <c r="P98" s="64"/>
      <c r="Q98" s="64"/>
      <c r="R98" s="64"/>
      <c r="S98" s="64"/>
      <c r="T98" s="64"/>
      <c r="U98" s="64"/>
      <c r="V98" s="65"/>
      <c r="W98" s="65"/>
      <c r="X98" s="65"/>
      <c r="Y98" s="65"/>
      <c r="Z98" s="65"/>
    </row>
    <row r="99" spans="1:26" s="66" customFormat="1" ht="44.25" customHeight="1" x14ac:dyDescent="0.25">
      <c r="A99" s="114"/>
      <c r="B99" s="114"/>
      <c r="C99" s="120"/>
      <c r="D99" s="117"/>
      <c r="E99" s="59" t="s">
        <v>218</v>
      </c>
      <c r="F99" s="58">
        <v>100</v>
      </c>
      <c r="G99" s="53">
        <f>SUM(H99:L99)</f>
        <v>0</v>
      </c>
      <c r="H99" s="53">
        <v>0</v>
      </c>
      <c r="I99" s="53">
        <v>0</v>
      </c>
      <c r="J99" s="53">
        <v>0</v>
      </c>
      <c r="K99" s="53">
        <v>0</v>
      </c>
      <c r="L99" s="53">
        <v>0</v>
      </c>
      <c r="M99" s="117"/>
      <c r="N99" s="117"/>
      <c r="O99" s="61"/>
      <c r="P99" s="64"/>
      <c r="Q99" s="64"/>
      <c r="R99" s="64"/>
      <c r="S99" s="64"/>
      <c r="T99" s="64"/>
      <c r="U99" s="64"/>
      <c r="V99" s="65"/>
      <c r="W99" s="65"/>
      <c r="X99" s="65"/>
      <c r="Y99" s="65"/>
      <c r="Z99" s="65"/>
    </row>
    <row r="100" spans="1:26" s="66" customFormat="1" ht="44.25" customHeight="1" x14ac:dyDescent="0.25">
      <c r="A100" s="115"/>
      <c r="B100" s="115"/>
      <c r="C100" s="121"/>
      <c r="D100" s="118"/>
      <c r="E100" s="59" t="s">
        <v>214</v>
      </c>
      <c r="F100" s="58">
        <v>0</v>
      </c>
      <c r="G100" s="53">
        <f>SUM(H100:L100)</f>
        <v>0</v>
      </c>
      <c r="H100" s="53">
        <v>0</v>
      </c>
      <c r="I100" s="53">
        <v>0</v>
      </c>
      <c r="J100" s="53">
        <v>0</v>
      </c>
      <c r="K100" s="53">
        <v>0</v>
      </c>
      <c r="L100" s="53">
        <v>0</v>
      </c>
      <c r="M100" s="118"/>
      <c r="N100" s="118"/>
      <c r="O100" s="61"/>
      <c r="P100" s="64"/>
      <c r="Q100" s="64"/>
      <c r="R100" s="64"/>
      <c r="S100" s="64"/>
      <c r="T100" s="64"/>
      <c r="U100" s="64"/>
      <c r="V100" s="65"/>
      <c r="W100" s="65"/>
      <c r="X100" s="65"/>
      <c r="Y100" s="65"/>
      <c r="Z100" s="65"/>
    </row>
    <row r="101" spans="1:26" s="66" customFormat="1" ht="18" customHeight="1" x14ac:dyDescent="0.25">
      <c r="A101" s="113"/>
      <c r="B101" s="113">
        <v>31</v>
      </c>
      <c r="C101" s="119" t="s">
        <v>146</v>
      </c>
      <c r="D101" s="116" t="s">
        <v>250</v>
      </c>
      <c r="E101" s="59" t="s">
        <v>91</v>
      </c>
      <c r="F101" s="58">
        <f t="shared" ref="F101:G101" si="149">F103+F102</f>
        <v>100</v>
      </c>
      <c r="G101" s="53">
        <f t="shared" si="149"/>
        <v>0</v>
      </c>
      <c r="H101" s="53">
        <f t="shared" ref="H101" si="150">H103+H102</f>
        <v>0</v>
      </c>
      <c r="I101" s="53">
        <f t="shared" ref="I101" si="151">I103+I102</f>
        <v>0</v>
      </c>
      <c r="J101" s="53">
        <f t="shared" ref="J101" si="152">J103+J102</f>
        <v>0</v>
      </c>
      <c r="K101" s="53">
        <f t="shared" ref="K101" si="153">K103+K102</f>
        <v>0</v>
      </c>
      <c r="L101" s="53">
        <f t="shared" ref="L101" si="154">L103+L102</f>
        <v>0</v>
      </c>
      <c r="M101" s="116" t="s">
        <v>172</v>
      </c>
      <c r="N101" s="116" t="s">
        <v>82</v>
      </c>
      <c r="O101" s="61"/>
      <c r="P101" s="64"/>
      <c r="Q101" s="64"/>
      <c r="R101" s="64"/>
      <c r="S101" s="64"/>
      <c r="T101" s="64"/>
      <c r="U101" s="64"/>
      <c r="V101" s="65"/>
      <c r="W101" s="65"/>
      <c r="X101" s="65"/>
      <c r="Y101" s="65"/>
      <c r="Z101" s="65"/>
    </row>
    <row r="102" spans="1:26" s="66" customFormat="1" ht="30" customHeight="1" x14ac:dyDescent="0.25">
      <c r="A102" s="114"/>
      <c r="B102" s="114"/>
      <c r="C102" s="120"/>
      <c r="D102" s="117"/>
      <c r="E102" s="59" t="s">
        <v>218</v>
      </c>
      <c r="F102" s="58">
        <v>100</v>
      </c>
      <c r="G102" s="53">
        <f>SUM(H102:L102)</f>
        <v>0</v>
      </c>
      <c r="H102" s="53">
        <v>0</v>
      </c>
      <c r="I102" s="53">
        <v>0</v>
      </c>
      <c r="J102" s="53">
        <v>0</v>
      </c>
      <c r="K102" s="53">
        <v>0</v>
      </c>
      <c r="L102" s="53">
        <v>0</v>
      </c>
      <c r="M102" s="117"/>
      <c r="N102" s="117"/>
      <c r="O102" s="61"/>
      <c r="P102" s="64"/>
      <c r="Q102" s="64"/>
      <c r="R102" s="64"/>
      <c r="S102" s="64"/>
      <c r="T102" s="64"/>
      <c r="U102" s="64"/>
      <c r="V102" s="65"/>
      <c r="W102" s="65"/>
      <c r="X102" s="65"/>
      <c r="Y102" s="65"/>
      <c r="Z102" s="65"/>
    </row>
    <row r="103" spans="1:26" s="66" customFormat="1" ht="30" customHeight="1" x14ac:dyDescent="0.25">
      <c r="A103" s="115"/>
      <c r="B103" s="115"/>
      <c r="C103" s="121"/>
      <c r="D103" s="118"/>
      <c r="E103" s="59" t="s">
        <v>214</v>
      </c>
      <c r="F103" s="58">
        <v>0</v>
      </c>
      <c r="G103" s="53">
        <f>SUM(H103:L103)</f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118"/>
      <c r="N103" s="118"/>
      <c r="O103" s="61"/>
      <c r="P103" s="64"/>
      <c r="Q103" s="64"/>
      <c r="R103" s="64"/>
      <c r="S103" s="64"/>
      <c r="T103" s="64"/>
      <c r="U103" s="64"/>
      <c r="V103" s="65"/>
      <c r="W103" s="65"/>
      <c r="X103" s="65"/>
      <c r="Y103" s="65"/>
      <c r="Z103" s="65"/>
    </row>
    <row r="104" spans="1:26" s="66" customFormat="1" ht="18.75" customHeight="1" x14ac:dyDescent="0.25">
      <c r="A104" s="113"/>
      <c r="B104" s="113">
        <v>32</v>
      </c>
      <c r="C104" s="119" t="s">
        <v>147</v>
      </c>
      <c r="D104" s="116" t="s">
        <v>250</v>
      </c>
      <c r="E104" s="59" t="s">
        <v>91</v>
      </c>
      <c r="F104" s="58">
        <f t="shared" ref="F104:G104" si="155">F106+F105</f>
        <v>0</v>
      </c>
      <c r="G104" s="53">
        <f t="shared" si="155"/>
        <v>0</v>
      </c>
      <c r="H104" s="53">
        <f t="shared" ref="H104" si="156">H106+H105</f>
        <v>0</v>
      </c>
      <c r="I104" s="53">
        <f t="shared" ref="I104" si="157">I106+I105</f>
        <v>0</v>
      </c>
      <c r="J104" s="53">
        <f t="shared" ref="J104" si="158">J106+J105</f>
        <v>0</v>
      </c>
      <c r="K104" s="53">
        <f t="shared" ref="K104" si="159">K106+K105</f>
        <v>0</v>
      </c>
      <c r="L104" s="53">
        <f t="shared" ref="L104" si="160">L106+L105</f>
        <v>0</v>
      </c>
      <c r="M104" s="116" t="s">
        <v>171</v>
      </c>
      <c r="N104" s="116" t="s">
        <v>158</v>
      </c>
      <c r="O104" s="61"/>
      <c r="P104" s="64"/>
      <c r="Q104" s="64"/>
      <c r="R104" s="64"/>
      <c r="S104" s="64"/>
      <c r="T104" s="64"/>
      <c r="U104" s="64"/>
      <c r="V104" s="65"/>
      <c r="W104" s="65"/>
      <c r="X104" s="65"/>
      <c r="Y104" s="65"/>
      <c r="Z104" s="65"/>
    </row>
    <row r="105" spans="1:26" s="66" customFormat="1" ht="30.75" customHeight="1" x14ac:dyDescent="0.25">
      <c r="A105" s="114"/>
      <c r="B105" s="114"/>
      <c r="C105" s="120"/>
      <c r="D105" s="117"/>
      <c r="E105" s="59" t="s">
        <v>218</v>
      </c>
      <c r="F105" s="58">
        <v>0</v>
      </c>
      <c r="G105" s="53">
        <f>SUM(H105:L105)</f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117"/>
      <c r="N105" s="117"/>
      <c r="O105" s="61"/>
      <c r="P105" s="64"/>
      <c r="Q105" s="64"/>
      <c r="R105" s="64"/>
      <c r="S105" s="64"/>
      <c r="T105" s="64"/>
      <c r="U105" s="64"/>
      <c r="V105" s="65"/>
      <c r="W105" s="65"/>
      <c r="X105" s="65"/>
      <c r="Y105" s="65"/>
      <c r="Z105" s="65"/>
    </row>
    <row r="106" spans="1:26" s="66" customFormat="1" ht="30.75" customHeight="1" x14ac:dyDescent="0.25">
      <c r="A106" s="115"/>
      <c r="B106" s="115"/>
      <c r="C106" s="121"/>
      <c r="D106" s="118"/>
      <c r="E106" s="59" t="s">
        <v>214</v>
      </c>
      <c r="F106" s="58">
        <v>0</v>
      </c>
      <c r="G106" s="53">
        <f>SUM(H106:L106)</f>
        <v>0</v>
      </c>
      <c r="H106" s="53">
        <v>0</v>
      </c>
      <c r="I106" s="53">
        <v>0</v>
      </c>
      <c r="J106" s="53">
        <v>0</v>
      </c>
      <c r="K106" s="53">
        <v>0</v>
      </c>
      <c r="L106" s="53">
        <v>0</v>
      </c>
      <c r="M106" s="118"/>
      <c r="N106" s="118"/>
      <c r="O106" s="61"/>
      <c r="P106" s="64"/>
      <c r="Q106" s="64"/>
      <c r="R106" s="64"/>
      <c r="S106" s="64"/>
      <c r="T106" s="64"/>
      <c r="U106" s="64"/>
      <c r="V106" s="65"/>
      <c r="W106" s="65"/>
      <c r="X106" s="65"/>
      <c r="Y106" s="65"/>
      <c r="Z106" s="65"/>
    </row>
    <row r="107" spans="1:26" s="66" customFormat="1" ht="36" customHeight="1" x14ac:dyDescent="0.25">
      <c r="A107" s="113"/>
      <c r="B107" s="113">
        <v>33</v>
      </c>
      <c r="C107" s="119" t="s">
        <v>148</v>
      </c>
      <c r="D107" s="116" t="s">
        <v>250</v>
      </c>
      <c r="E107" s="59" t="s">
        <v>91</v>
      </c>
      <c r="F107" s="58">
        <f>F109+F108</f>
        <v>24.8</v>
      </c>
      <c r="G107" s="53">
        <f t="shared" ref="G107" si="161">G109+G108</f>
        <v>0</v>
      </c>
      <c r="H107" s="53">
        <f>H109+H108</f>
        <v>0</v>
      </c>
      <c r="I107" s="53">
        <f>I109+I108</f>
        <v>0</v>
      </c>
      <c r="J107" s="53">
        <f t="shared" ref="J107" si="162">J109+J108</f>
        <v>0</v>
      </c>
      <c r="K107" s="53">
        <f t="shared" ref="K107" si="163">K109+K108</f>
        <v>0</v>
      </c>
      <c r="L107" s="53">
        <f t="shared" ref="L107" si="164">L109+L108</f>
        <v>0</v>
      </c>
      <c r="M107" s="116" t="s">
        <v>171</v>
      </c>
      <c r="N107" s="116" t="s">
        <v>68</v>
      </c>
      <c r="O107" s="61"/>
      <c r="P107" s="64"/>
      <c r="Q107" s="64"/>
      <c r="R107" s="64"/>
      <c r="S107" s="64"/>
      <c r="T107" s="64"/>
      <c r="U107" s="64"/>
      <c r="V107" s="65"/>
      <c r="W107" s="65"/>
      <c r="X107" s="65"/>
      <c r="Y107" s="65"/>
      <c r="Z107" s="65"/>
    </row>
    <row r="108" spans="1:26" s="66" customFormat="1" ht="81" customHeight="1" x14ac:dyDescent="0.25">
      <c r="A108" s="114"/>
      <c r="B108" s="114"/>
      <c r="C108" s="120"/>
      <c r="D108" s="117"/>
      <c r="E108" s="59" t="s">
        <v>218</v>
      </c>
      <c r="F108" s="58">
        <v>24.8</v>
      </c>
      <c r="G108" s="53">
        <f>SUM(H108:L108)</f>
        <v>0</v>
      </c>
      <c r="H108" s="53">
        <v>0</v>
      </c>
      <c r="I108" s="53">
        <v>0</v>
      </c>
      <c r="J108" s="53">
        <v>0</v>
      </c>
      <c r="K108" s="53">
        <v>0</v>
      </c>
      <c r="L108" s="53">
        <v>0</v>
      </c>
      <c r="M108" s="117"/>
      <c r="N108" s="117"/>
      <c r="O108" s="61"/>
      <c r="P108" s="64"/>
      <c r="Q108" s="64"/>
      <c r="R108" s="64"/>
      <c r="S108" s="64"/>
      <c r="T108" s="64"/>
      <c r="U108" s="64"/>
      <c r="V108" s="65"/>
      <c r="W108" s="65"/>
      <c r="X108" s="65"/>
      <c r="Y108" s="65"/>
      <c r="Z108" s="65"/>
    </row>
    <row r="109" spans="1:26" s="66" customFormat="1" ht="78" customHeight="1" x14ac:dyDescent="0.25">
      <c r="A109" s="115"/>
      <c r="B109" s="115"/>
      <c r="C109" s="121"/>
      <c r="D109" s="118"/>
      <c r="E109" s="59" t="s">
        <v>214</v>
      </c>
      <c r="F109" s="58">
        <v>0</v>
      </c>
      <c r="G109" s="53">
        <f>SUM(H109:L109)</f>
        <v>0</v>
      </c>
      <c r="H109" s="53">
        <v>0</v>
      </c>
      <c r="I109" s="53">
        <v>0</v>
      </c>
      <c r="J109" s="53">
        <v>0</v>
      </c>
      <c r="K109" s="53">
        <v>0</v>
      </c>
      <c r="L109" s="53">
        <v>0</v>
      </c>
      <c r="M109" s="118"/>
      <c r="N109" s="118"/>
      <c r="O109" s="61"/>
      <c r="P109" s="64"/>
      <c r="Q109" s="64"/>
      <c r="R109" s="64"/>
      <c r="S109" s="64"/>
      <c r="T109" s="64"/>
      <c r="U109" s="64"/>
      <c r="V109" s="65"/>
      <c r="W109" s="65"/>
      <c r="X109" s="65"/>
      <c r="Y109" s="65"/>
      <c r="Z109" s="65"/>
    </row>
    <row r="110" spans="1:26" s="66" customFormat="1" ht="41.25" customHeight="1" x14ac:dyDescent="0.25">
      <c r="A110" s="113"/>
      <c r="B110" s="113">
        <v>34</v>
      </c>
      <c r="C110" s="119" t="s">
        <v>222</v>
      </c>
      <c r="D110" s="116" t="s">
        <v>250</v>
      </c>
      <c r="E110" s="59" t="s">
        <v>91</v>
      </c>
      <c r="F110" s="58">
        <f>F112+F111</f>
        <v>0</v>
      </c>
      <c r="G110" s="53">
        <f>SUM(H110:L110)</f>
        <v>0</v>
      </c>
      <c r="H110" s="53">
        <v>0</v>
      </c>
      <c r="I110" s="53">
        <v>0</v>
      </c>
      <c r="J110" s="53">
        <v>0</v>
      </c>
      <c r="K110" s="53">
        <v>0</v>
      </c>
      <c r="L110" s="53">
        <v>0</v>
      </c>
      <c r="M110" s="116" t="s">
        <v>171</v>
      </c>
      <c r="N110" s="116" t="s">
        <v>223</v>
      </c>
      <c r="O110" s="61"/>
      <c r="P110" s="64"/>
      <c r="Q110" s="64"/>
      <c r="R110" s="64"/>
      <c r="S110" s="64"/>
      <c r="T110" s="64"/>
      <c r="U110" s="64"/>
      <c r="V110" s="65"/>
      <c r="W110" s="65"/>
      <c r="X110" s="65"/>
      <c r="Y110" s="65"/>
      <c r="Z110" s="65"/>
    </row>
    <row r="111" spans="1:26" s="66" customFormat="1" ht="32.25" customHeight="1" x14ac:dyDescent="0.25">
      <c r="A111" s="114"/>
      <c r="B111" s="114"/>
      <c r="C111" s="120"/>
      <c r="D111" s="117"/>
      <c r="E111" s="59" t="s">
        <v>218</v>
      </c>
      <c r="F111" s="58">
        <v>0</v>
      </c>
      <c r="G111" s="53">
        <f>SUM(H111:L111)</f>
        <v>0</v>
      </c>
      <c r="H111" s="53">
        <v>0</v>
      </c>
      <c r="I111" s="53">
        <v>0</v>
      </c>
      <c r="J111" s="53">
        <v>0</v>
      </c>
      <c r="K111" s="53">
        <v>0</v>
      </c>
      <c r="L111" s="53">
        <v>0</v>
      </c>
      <c r="M111" s="117"/>
      <c r="N111" s="117"/>
      <c r="O111" s="61"/>
      <c r="P111" s="64"/>
      <c r="Q111" s="64"/>
      <c r="R111" s="64"/>
      <c r="S111" s="64"/>
      <c r="T111" s="64"/>
      <c r="U111" s="64"/>
      <c r="V111" s="65"/>
      <c r="W111" s="65"/>
      <c r="X111" s="65"/>
      <c r="Y111" s="65"/>
      <c r="Z111" s="65"/>
    </row>
    <row r="112" spans="1:26" s="66" customFormat="1" ht="31.5" customHeight="1" x14ac:dyDescent="0.25">
      <c r="A112" s="115"/>
      <c r="B112" s="115"/>
      <c r="C112" s="121"/>
      <c r="D112" s="118"/>
      <c r="E112" s="59" t="s">
        <v>214</v>
      </c>
      <c r="F112" s="58">
        <v>0</v>
      </c>
      <c r="G112" s="53">
        <f>SUM(H112:L112)</f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118"/>
      <c r="N112" s="118"/>
      <c r="O112" s="61"/>
      <c r="P112" s="64"/>
      <c r="Q112" s="64"/>
      <c r="R112" s="64"/>
      <c r="S112" s="64"/>
      <c r="T112" s="64"/>
      <c r="U112" s="64"/>
      <c r="V112" s="65"/>
      <c r="W112" s="65"/>
      <c r="X112" s="65"/>
      <c r="Y112" s="65"/>
      <c r="Z112" s="65"/>
    </row>
    <row r="113" spans="1:26" s="63" customFormat="1" ht="16.5" customHeight="1" x14ac:dyDescent="0.25">
      <c r="A113" s="113"/>
      <c r="B113" s="113">
        <v>35</v>
      </c>
      <c r="C113" s="119" t="s">
        <v>210</v>
      </c>
      <c r="D113" s="116" t="s">
        <v>250</v>
      </c>
      <c r="E113" s="59" t="s">
        <v>91</v>
      </c>
      <c r="F113" s="58">
        <f t="shared" ref="F113:G113" si="165">F115+F114</f>
        <v>378.29</v>
      </c>
      <c r="G113" s="53">
        <f t="shared" si="165"/>
        <v>148077.23300000001</v>
      </c>
      <c r="H113" s="53">
        <f t="shared" ref="H113" si="166">H115+H114</f>
        <v>24934.481999999996</v>
      </c>
      <c r="I113" s="53">
        <f>SUM(I114:I115)</f>
        <v>28655.885999999999</v>
      </c>
      <c r="J113" s="53">
        <f t="shared" ref="J113:K113" si="167">SUM(J114:J115)</f>
        <v>30229.296999999999</v>
      </c>
      <c r="K113" s="53">
        <f t="shared" si="167"/>
        <v>32128.784</v>
      </c>
      <c r="L113" s="53">
        <f t="shared" ref="L113" si="168">SUM(L114:L115)</f>
        <v>32128.784</v>
      </c>
      <c r="M113" s="116" t="s">
        <v>48</v>
      </c>
      <c r="N113" s="116" t="s">
        <v>49</v>
      </c>
      <c r="O113" s="61"/>
      <c r="P113" s="61"/>
      <c r="Q113" s="61"/>
      <c r="R113" s="61"/>
      <c r="S113" s="61"/>
      <c r="T113" s="61"/>
      <c r="U113" s="61"/>
      <c r="V113" s="62"/>
      <c r="W113" s="62"/>
      <c r="X113" s="62"/>
      <c r="Y113" s="62"/>
      <c r="Z113" s="62"/>
    </row>
    <row r="114" spans="1:26" s="63" customFormat="1" ht="29.25" customHeight="1" x14ac:dyDescent="0.25">
      <c r="A114" s="114"/>
      <c r="B114" s="114"/>
      <c r="C114" s="142"/>
      <c r="D114" s="117"/>
      <c r="E114" s="59" t="s">
        <v>218</v>
      </c>
      <c r="F114" s="58">
        <f>F117+F120+F123+F126+F129+F132+F135+F138+F141+F144</f>
        <v>378.29</v>
      </c>
      <c r="G114" s="53">
        <f>SUM(H114:L114)</f>
        <v>144161.23300000001</v>
      </c>
      <c r="H114" s="53">
        <f>H117+H120+H123+H126+H129+H132+H135+H138+H141+H144</f>
        <v>24190.481999999996</v>
      </c>
      <c r="I114" s="53">
        <f>I117+I120+I123+I126+I129+I132+I135+I138+I141+I144</f>
        <v>27862.885999999999</v>
      </c>
      <c r="J114" s="53">
        <f>J117+J120+J123+J126+J129+J132+J135+J138+J141+J144</f>
        <v>29436.296999999999</v>
      </c>
      <c r="K114" s="53">
        <f>K117+K120+K123+K126+K129+K132+K135+K138+K141+K144</f>
        <v>31335.784</v>
      </c>
      <c r="L114" s="53">
        <f t="shared" ref="L114" si="169">L117+L120+L123+L126+L129+L132+L135+L138+L141+L144</f>
        <v>31335.784</v>
      </c>
      <c r="M114" s="117"/>
      <c r="N114" s="117"/>
      <c r="O114" s="61"/>
      <c r="P114" s="61"/>
      <c r="Q114" s="61"/>
      <c r="R114" s="61"/>
      <c r="S114" s="61"/>
      <c r="T114" s="61"/>
      <c r="U114" s="61"/>
      <c r="V114" s="62"/>
      <c r="W114" s="62"/>
      <c r="X114" s="62"/>
      <c r="Y114" s="62"/>
      <c r="Z114" s="62"/>
    </row>
    <row r="115" spans="1:26" s="63" customFormat="1" ht="29.25" customHeight="1" x14ac:dyDescent="0.25">
      <c r="A115" s="115"/>
      <c r="B115" s="115"/>
      <c r="C115" s="143"/>
      <c r="D115" s="118"/>
      <c r="E115" s="59" t="s">
        <v>214</v>
      </c>
      <c r="F115" s="58">
        <f t="shared" ref="F115:K115" si="170">F118+F121+F124+F127+F130+F133+F136+F139+F142+F145</f>
        <v>0</v>
      </c>
      <c r="G115" s="53">
        <f>SUM(H115:L115)</f>
        <v>3916</v>
      </c>
      <c r="H115" s="53">
        <f t="shared" ref="H115" si="171">H118+H121+H124+H127+H130+H133+H136+H139+H142+H145</f>
        <v>744</v>
      </c>
      <c r="I115" s="53">
        <f t="shared" si="170"/>
        <v>793</v>
      </c>
      <c r="J115" s="53">
        <f t="shared" si="170"/>
        <v>793</v>
      </c>
      <c r="K115" s="53">
        <f t="shared" si="170"/>
        <v>793</v>
      </c>
      <c r="L115" s="53">
        <f t="shared" ref="L115" si="172">L118+L121+L124+L127+L130+L133+L136+L139+L142+L145</f>
        <v>793</v>
      </c>
      <c r="M115" s="118"/>
      <c r="N115" s="118"/>
      <c r="O115" s="61"/>
      <c r="P115" s="61"/>
      <c r="Q115" s="61"/>
      <c r="R115" s="61"/>
      <c r="S115" s="61"/>
      <c r="T115" s="61"/>
      <c r="U115" s="61"/>
      <c r="V115" s="62"/>
      <c r="W115" s="62"/>
      <c r="X115" s="62"/>
      <c r="Y115" s="62"/>
      <c r="Z115" s="62"/>
    </row>
    <row r="116" spans="1:26" s="66" customFormat="1" ht="18.75" customHeight="1" x14ac:dyDescent="0.25">
      <c r="A116" s="113"/>
      <c r="B116" s="113">
        <v>36</v>
      </c>
      <c r="C116" s="119" t="s">
        <v>149</v>
      </c>
      <c r="D116" s="116" t="s">
        <v>250</v>
      </c>
      <c r="E116" s="59" t="s">
        <v>91</v>
      </c>
      <c r="F116" s="58">
        <f t="shared" ref="F116" si="173">F118+F117</f>
        <v>0</v>
      </c>
      <c r="G116" s="53">
        <f t="shared" ref="G116:K116" si="174">G118+G117</f>
        <v>200</v>
      </c>
      <c r="H116" s="53">
        <f t="shared" ref="H116" si="175">H118+H117</f>
        <v>200</v>
      </c>
      <c r="I116" s="53">
        <f t="shared" si="174"/>
        <v>0</v>
      </c>
      <c r="J116" s="53">
        <f t="shared" si="174"/>
        <v>0</v>
      </c>
      <c r="K116" s="53">
        <f t="shared" si="174"/>
        <v>0</v>
      </c>
      <c r="L116" s="53">
        <f t="shared" ref="L116" si="176">L118+L117</f>
        <v>0</v>
      </c>
      <c r="M116" s="116" t="s">
        <v>48</v>
      </c>
      <c r="N116" s="116" t="s">
        <v>49</v>
      </c>
      <c r="O116" s="61"/>
      <c r="P116" s="64"/>
      <c r="Q116" s="64"/>
      <c r="R116" s="64"/>
      <c r="S116" s="64"/>
      <c r="T116" s="64"/>
      <c r="U116" s="64"/>
      <c r="V116" s="65"/>
      <c r="W116" s="65"/>
      <c r="X116" s="65"/>
      <c r="Y116" s="65"/>
      <c r="Z116" s="65"/>
    </row>
    <row r="117" spans="1:26" s="66" customFormat="1" ht="31.5" customHeight="1" x14ac:dyDescent="0.25">
      <c r="A117" s="114"/>
      <c r="B117" s="114"/>
      <c r="C117" s="120"/>
      <c r="D117" s="117"/>
      <c r="E117" s="59" t="s">
        <v>218</v>
      </c>
      <c r="F117" s="58">
        <v>0</v>
      </c>
      <c r="G117" s="53">
        <f>SUM(H117:L117)</f>
        <v>200</v>
      </c>
      <c r="H117" s="53">
        <v>200</v>
      </c>
      <c r="I117" s="53">
        <v>0</v>
      </c>
      <c r="J117" s="53">
        <v>0</v>
      </c>
      <c r="K117" s="53">
        <v>0</v>
      </c>
      <c r="L117" s="53">
        <v>0</v>
      </c>
      <c r="M117" s="117"/>
      <c r="N117" s="117"/>
      <c r="O117" s="61"/>
      <c r="P117" s="64"/>
      <c r="Q117" s="64"/>
      <c r="R117" s="64"/>
      <c r="S117" s="64"/>
      <c r="T117" s="64"/>
      <c r="U117" s="64"/>
      <c r="V117" s="65"/>
      <c r="W117" s="65"/>
      <c r="X117" s="65"/>
      <c r="Y117" s="65"/>
      <c r="Z117" s="65"/>
    </row>
    <row r="118" spans="1:26" s="66" customFormat="1" ht="31.5" customHeight="1" x14ac:dyDescent="0.25">
      <c r="A118" s="115"/>
      <c r="B118" s="115"/>
      <c r="C118" s="121"/>
      <c r="D118" s="118"/>
      <c r="E118" s="59" t="s">
        <v>214</v>
      </c>
      <c r="F118" s="58">
        <v>0</v>
      </c>
      <c r="G118" s="53">
        <f>SUM(H118:L118)</f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118"/>
      <c r="N118" s="118"/>
      <c r="O118" s="61"/>
      <c r="P118" s="64"/>
      <c r="Q118" s="64"/>
      <c r="R118" s="64"/>
      <c r="S118" s="64"/>
      <c r="T118" s="64"/>
      <c r="U118" s="64"/>
      <c r="V118" s="65"/>
      <c r="W118" s="65"/>
      <c r="X118" s="65"/>
      <c r="Y118" s="65"/>
      <c r="Z118" s="65"/>
    </row>
    <row r="119" spans="1:26" s="66" customFormat="1" ht="19.5" customHeight="1" x14ac:dyDescent="0.25">
      <c r="A119" s="113"/>
      <c r="B119" s="113">
        <v>37</v>
      </c>
      <c r="C119" s="119" t="s">
        <v>150</v>
      </c>
      <c r="D119" s="116" t="s">
        <v>250</v>
      </c>
      <c r="E119" s="59" t="s">
        <v>91</v>
      </c>
      <c r="F119" s="58">
        <f t="shared" ref="F119" si="177">F121+F120</f>
        <v>0</v>
      </c>
      <c r="G119" s="53">
        <f t="shared" ref="G119" si="178">G121+G120</f>
        <v>74368.822</v>
      </c>
      <c r="H119" s="53">
        <f t="shared" ref="H119" si="179">H121+H120</f>
        <v>13456.665999999999</v>
      </c>
      <c r="I119" s="53">
        <f>I121+I120</f>
        <v>14487.067999999999</v>
      </c>
      <c r="J119" s="53">
        <f t="shared" ref="J119:K119" si="180">J121+J120</f>
        <v>15512.55</v>
      </c>
      <c r="K119" s="53">
        <f t="shared" si="180"/>
        <v>15456.269</v>
      </c>
      <c r="L119" s="53">
        <f t="shared" ref="L119" si="181">L121+L120</f>
        <v>15456.269</v>
      </c>
      <c r="M119" s="116" t="s">
        <v>48</v>
      </c>
      <c r="N119" s="116" t="s">
        <v>49</v>
      </c>
      <c r="O119" s="61"/>
      <c r="P119" s="64"/>
      <c r="Q119" s="64"/>
      <c r="R119" s="64"/>
      <c r="S119" s="64"/>
      <c r="T119" s="64"/>
      <c r="U119" s="64"/>
      <c r="V119" s="65"/>
      <c r="W119" s="65"/>
      <c r="X119" s="65"/>
      <c r="Y119" s="65"/>
      <c r="Z119" s="65"/>
    </row>
    <row r="120" spans="1:26" s="66" customFormat="1" ht="29.25" customHeight="1" x14ac:dyDescent="0.25">
      <c r="A120" s="114"/>
      <c r="B120" s="114"/>
      <c r="C120" s="120"/>
      <c r="D120" s="117"/>
      <c r="E120" s="59" t="s">
        <v>218</v>
      </c>
      <c r="F120" s="58">
        <v>0</v>
      </c>
      <c r="G120" s="53">
        <f>SUM(H120:L120)</f>
        <v>74368.822</v>
      </c>
      <c r="H120" s="53">
        <v>13456.665999999999</v>
      </c>
      <c r="I120" s="53">
        <v>14487.067999999999</v>
      </c>
      <c r="J120" s="53">
        <v>15512.55</v>
      </c>
      <c r="K120" s="53">
        <v>15456.269</v>
      </c>
      <c r="L120" s="53">
        <v>15456.269</v>
      </c>
      <c r="M120" s="117"/>
      <c r="N120" s="117"/>
      <c r="O120" s="61"/>
      <c r="P120" s="64"/>
      <c r="Q120" s="64"/>
      <c r="R120" s="64"/>
      <c r="S120" s="64"/>
      <c r="T120" s="64"/>
      <c r="U120" s="64"/>
      <c r="V120" s="65"/>
      <c r="W120" s="65"/>
      <c r="X120" s="65"/>
      <c r="Y120" s="65"/>
      <c r="Z120" s="65"/>
    </row>
    <row r="121" spans="1:26" s="66" customFormat="1" ht="29.25" customHeight="1" x14ac:dyDescent="0.25">
      <c r="A121" s="115"/>
      <c r="B121" s="115"/>
      <c r="C121" s="121"/>
      <c r="D121" s="118"/>
      <c r="E121" s="59" t="s">
        <v>214</v>
      </c>
      <c r="F121" s="58">
        <v>0</v>
      </c>
      <c r="G121" s="53">
        <f>SUM(H121:L121)</f>
        <v>0</v>
      </c>
      <c r="H121" s="53">
        <v>0</v>
      </c>
      <c r="I121" s="53">
        <v>0</v>
      </c>
      <c r="J121" s="53">
        <v>0</v>
      </c>
      <c r="K121" s="53">
        <v>0</v>
      </c>
      <c r="L121" s="53">
        <v>0</v>
      </c>
      <c r="M121" s="118"/>
      <c r="N121" s="118"/>
      <c r="O121" s="61"/>
      <c r="P121" s="64"/>
      <c r="Q121" s="64"/>
      <c r="R121" s="64"/>
      <c r="S121" s="64"/>
      <c r="T121" s="64"/>
      <c r="U121" s="64"/>
      <c r="V121" s="65"/>
      <c r="W121" s="65"/>
      <c r="X121" s="65"/>
      <c r="Y121" s="65"/>
      <c r="Z121" s="65"/>
    </row>
    <row r="122" spans="1:26" s="66" customFormat="1" ht="17.25" customHeight="1" x14ac:dyDescent="0.25">
      <c r="A122" s="113"/>
      <c r="B122" s="113">
        <v>38</v>
      </c>
      <c r="C122" s="119" t="s">
        <v>151</v>
      </c>
      <c r="D122" s="116" t="s">
        <v>250</v>
      </c>
      <c r="E122" s="59" t="s">
        <v>91</v>
      </c>
      <c r="F122" s="58">
        <f t="shared" ref="F122" si="182">F124+F123</f>
        <v>0</v>
      </c>
      <c r="G122" s="53">
        <f t="shared" ref="G122" si="183">G124+G123</f>
        <v>1089.9199999999998</v>
      </c>
      <c r="H122" s="53">
        <f t="shared" ref="H122" si="184">H124+H123</f>
        <v>368.15</v>
      </c>
      <c r="I122" s="53">
        <f>I124+I123</f>
        <v>63.433999999999997</v>
      </c>
      <c r="J122" s="53">
        <f t="shared" ref="J122:K122" si="185">J124+J123</f>
        <v>466.11200000000002</v>
      </c>
      <c r="K122" s="53">
        <f t="shared" si="185"/>
        <v>96.111999999999995</v>
      </c>
      <c r="L122" s="53">
        <f t="shared" ref="L122" si="186">L124+L123</f>
        <v>96.111999999999995</v>
      </c>
      <c r="M122" s="116" t="s">
        <v>48</v>
      </c>
      <c r="N122" s="116" t="s">
        <v>49</v>
      </c>
      <c r="O122" s="61"/>
      <c r="P122" s="64"/>
      <c r="Q122" s="64"/>
      <c r="R122" s="64"/>
      <c r="S122" s="64"/>
      <c r="T122" s="64"/>
      <c r="U122" s="64"/>
      <c r="V122" s="65"/>
      <c r="W122" s="65"/>
      <c r="X122" s="65"/>
      <c r="Y122" s="65"/>
      <c r="Z122" s="65"/>
    </row>
    <row r="123" spans="1:26" s="66" customFormat="1" ht="29.25" customHeight="1" x14ac:dyDescent="0.25">
      <c r="A123" s="114"/>
      <c r="B123" s="114"/>
      <c r="C123" s="120"/>
      <c r="D123" s="117"/>
      <c r="E123" s="59" t="s">
        <v>218</v>
      </c>
      <c r="F123" s="58">
        <v>0</v>
      </c>
      <c r="G123" s="53">
        <f>SUM(H123:L123)</f>
        <v>1089.9199999999998</v>
      </c>
      <c r="H123" s="53">
        <v>368.15</v>
      </c>
      <c r="I123" s="53">
        <v>63.433999999999997</v>
      </c>
      <c r="J123" s="53">
        <v>466.11200000000002</v>
      </c>
      <c r="K123" s="53">
        <v>96.111999999999995</v>
      </c>
      <c r="L123" s="53">
        <v>96.111999999999995</v>
      </c>
      <c r="M123" s="117"/>
      <c r="N123" s="117"/>
      <c r="O123" s="61"/>
      <c r="P123" s="64"/>
      <c r="Q123" s="64"/>
      <c r="R123" s="64"/>
      <c r="S123" s="64"/>
      <c r="T123" s="64"/>
      <c r="U123" s="64"/>
      <c r="V123" s="65"/>
      <c r="W123" s="65"/>
      <c r="X123" s="65"/>
      <c r="Y123" s="65"/>
      <c r="Z123" s="65"/>
    </row>
    <row r="124" spans="1:26" s="66" customFormat="1" ht="29.25" customHeight="1" x14ac:dyDescent="0.25">
      <c r="A124" s="115"/>
      <c r="B124" s="115"/>
      <c r="C124" s="121"/>
      <c r="D124" s="118"/>
      <c r="E124" s="59" t="s">
        <v>214</v>
      </c>
      <c r="F124" s="58">
        <v>0</v>
      </c>
      <c r="G124" s="53">
        <f>SUM(H124:L124)</f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118"/>
      <c r="N124" s="118"/>
      <c r="O124" s="61"/>
      <c r="P124" s="64"/>
      <c r="Q124" s="64"/>
      <c r="R124" s="64"/>
      <c r="S124" s="64"/>
      <c r="T124" s="64"/>
      <c r="U124" s="64"/>
      <c r="V124" s="65"/>
      <c r="W124" s="65"/>
      <c r="X124" s="65"/>
      <c r="Y124" s="65"/>
      <c r="Z124" s="65"/>
    </row>
    <row r="125" spans="1:26" s="66" customFormat="1" ht="16.5" customHeight="1" x14ac:dyDescent="0.25">
      <c r="A125" s="113"/>
      <c r="B125" s="113">
        <v>39</v>
      </c>
      <c r="C125" s="119" t="s">
        <v>152</v>
      </c>
      <c r="D125" s="116" t="s">
        <v>250</v>
      </c>
      <c r="E125" s="59" t="s">
        <v>91</v>
      </c>
      <c r="F125" s="58">
        <f t="shared" ref="F125" si="187">F127+F126</f>
        <v>0</v>
      </c>
      <c r="G125" s="53">
        <f t="shared" ref="G125" si="188">G127+G126</f>
        <v>59892.561999999998</v>
      </c>
      <c r="H125" s="53">
        <f t="shared" ref="H125" si="189">H127+H126</f>
        <v>10165.665999999999</v>
      </c>
      <c r="I125" s="53">
        <f t="shared" ref="I125:J125" si="190">I127+I126</f>
        <v>6413.34</v>
      </c>
      <c r="J125" s="53">
        <f t="shared" si="190"/>
        <v>12887.34</v>
      </c>
      <c r="K125" s="53">
        <f>K127+K126</f>
        <v>15213.108</v>
      </c>
      <c r="L125" s="53">
        <f t="shared" ref="L125" si="191">L127+L126</f>
        <v>15213.108</v>
      </c>
      <c r="M125" s="116" t="s">
        <v>48</v>
      </c>
      <c r="N125" s="116" t="s">
        <v>49</v>
      </c>
      <c r="O125" s="60"/>
      <c r="P125" s="64"/>
      <c r="Q125" s="64"/>
      <c r="R125" s="64"/>
      <c r="S125" s="64"/>
      <c r="T125" s="64"/>
      <c r="U125" s="64"/>
      <c r="V125" s="65"/>
      <c r="W125" s="65"/>
      <c r="X125" s="65"/>
      <c r="Y125" s="65"/>
      <c r="Z125" s="65"/>
    </row>
    <row r="126" spans="1:26" s="66" customFormat="1" ht="29.25" customHeight="1" x14ac:dyDescent="0.25">
      <c r="A126" s="114"/>
      <c r="B126" s="114"/>
      <c r="C126" s="120"/>
      <c r="D126" s="117"/>
      <c r="E126" s="59" t="s">
        <v>218</v>
      </c>
      <c r="F126" s="58">
        <v>0</v>
      </c>
      <c r="G126" s="53">
        <f>SUM(H126:L126)</f>
        <v>59892.561999999998</v>
      </c>
      <c r="H126" s="53">
        <v>10165.665999999999</v>
      </c>
      <c r="I126" s="53">
        <v>6413.34</v>
      </c>
      <c r="J126" s="53">
        <v>12887.34</v>
      </c>
      <c r="K126" s="53">
        <v>15213.108</v>
      </c>
      <c r="L126" s="53">
        <v>15213.108</v>
      </c>
      <c r="M126" s="117"/>
      <c r="N126" s="117"/>
      <c r="O126" s="60"/>
      <c r="P126" s="64"/>
      <c r="Q126" s="64"/>
      <c r="R126" s="64"/>
      <c r="S126" s="64"/>
      <c r="T126" s="64"/>
      <c r="U126" s="64"/>
      <c r="V126" s="65"/>
      <c r="W126" s="65"/>
      <c r="X126" s="65"/>
      <c r="Y126" s="65"/>
      <c r="Z126" s="65"/>
    </row>
    <row r="127" spans="1:26" s="66" customFormat="1" ht="27.75" customHeight="1" x14ac:dyDescent="0.25">
      <c r="A127" s="115"/>
      <c r="B127" s="115"/>
      <c r="C127" s="121"/>
      <c r="D127" s="118"/>
      <c r="E127" s="59" t="s">
        <v>214</v>
      </c>
      <c r="F127" s="58">
        <v>0</v>
      </c>
      <c r="G127" s="53">
        <f>SUM(H127:L127)</f>
        <v>0</v>
      </c>
      <c r="H127" s="53">
        <v>0</v>
      </c>
      <c r="I127" s="53">
        <v>0</v>
      </c>
      <c r="J127" s="53">
        <v>0</v>
      </c>
      <c r="K127" s="53">
        <v>0</v>
      </c>
      <c r="L127" s="53">
        <v>0</v>
      </c>
      <c r="M127" s="118"/>
      <c r="N127" s="118"/>
      <c r="O127" s="60"/>
      <c r="P127" s="64"/>
      <c r="Q127" s="64"/>
      <c r="R127" s="64"/>
      <c r="S127" s="64"/>
      <c r="T127" s="64"/>
      <c r="U127" s="64"/>
      <c r="V127" s="65"/>
      <c r="W127" s="65"/>
      <c r="X127" s="65"/>
      <c r="Y127" s="65"/>
      <c r="Z127" s="65"/>
    </row>
    <row r="128" spans="1:26" s="66" customFormat="1" ht="19.5" customHeight="1" x14ac:dyDescent="0.25">
      <c r="A128" s="113"/>
      <c r="B128" s="113">
        <v>40</v>
      </c>
      <c r="C128" s="119" t="s">
        <v>153</v>
      </c>
      <c r="D128" s="116" t="s">
        <v>250</v>
      </c>
      <c r="E128" s="59" t="s">
        <v>91</v>
      </c>
      <c r="F128" s="58">
        <f t="shared" ref="F128" si="192">F130+F129</f>
        <v>0</v>
      </c>
      <c r="G128" s="53">
        <f t="shared" ref="G128:K128" si="193">G130+G129</f>
        <v>0</v>
      </c>
      <c r="H128" s="53">
        <f t="shared" ref="H128" si="194">H130+H129</f>
        <v>0</v>
      </c>
      <c r="I128" s="53">
        <f t="shared" si="193"/>
        <v>0</v>
      </c>
      <c r="J128" s="53">
        <f t="shared" si="193"/>
        <v>0</v>
      </c>
      <c r="K128" s="53">
        <f t="shared" si="193"/>
        <v>0</v>
      </c>
      <c r="L128" s="53">
        <f t="shared" ref="L128" si="195">L130+L129</f>
        <v>0</v>
      </c>
      <c r="M128" s="116" t="s">
        <v>48</v>
      </c>
      <c r="N128" s="116" t="s">
        <v>49</v>
      </c>
      <c r="O128" s="60"/>
      <c r="P128" s="64"/>
      <c r="Q128" s="64"/>
      <c r="R128" s="64"/>
      <c r="S128" s="64"/>
      <c r="T128" s="64"/>
      <c r="U128" s="64"/>
      <c r="V128" s="65"/>
      <c r="W128" s="65"/>
      <c r="X128" s="65"/>
      <c r="Y128" s="65"/>
      <c r="Z128" s="65"/>
    </row>
    <row r="129" spans="1:26" s="66" customFormat="1" ht="45" customHeight="1" x14ac:dyDescent="0.25">
      <c r="A129" s="114"/>
      <c r="B129" s="114"/>
      <c r="C129" s="120"/>
      <c r="D129" s="117"/>
      <c r="E129" s="59" t="s">
        <v>218</v>
      </c>
      <c r="F129" s="58">
        <v>0</v>
      </c>
      <c r="G129" s="53">
        <f>SUM(H129:L129)</f>
        <v>0</v>
      </c>
      <c r="H129" s="53">
        <v>0</v>
      </c>
      <c r="I129" s="53">
        <v>0</v>
      </c>
      <c r="J129" s="53">
        <v>0</v>
      </c>
      <c r="K129" s="53">
        <v>0</v>
      </c>
      <c r="L129" s="53">
        <v>0</v>
      </c>
      <c r="M129" s="117"/>
      <c r="N129" s="117"/>
      <c r="O129" s="60"/>
      <c r="P129" s="64"/>
      <c r="Q129" s="64"/>
      <c r="R129" s="64"/>
      <c r="S129" s="64"/>
      <c r="T129" s="64"/>
      <c r="U129" s="64"/>
      <c r="V129" s="65"/>
      <c r="W129" s="65"/>
      <c r="X129" s="65"/>
      <c r="Y129" s="65"/>
      <c r="Z129" s="65"/>
    </row>
    <row r="130" spans="1:26" s="66" customFormat="1" ht="59.25" customHeight="1" x14ac:dyDescent="0.25">
      <c r="A130" s="115"/>
      <c r="B130" s="115"/>
      <c r="C130" s="121"/>
      <c r="D130" s="118"/>
      <c r="E130" s="59" t="s">
        <v>214</v>
      </c>
      <c r="F130" s="58">
        <v>0</v>
      </c>
      <c r="G130" s="53">
        <f>SUM(H130:L130)</f>
        <v>0</v>
      </c>
      <c r="H130" s="53">
        <v>0</v>
      </c>
      <c r="I130" s="53">
        <v>0</v>
      </c>
      <c r="J130" s="53">
        <v>0</v>
      </c>
      <c r="K130" s="53">
        <v>0</v>
      </c>
      <c r="L130" s="53">
        <v>0</v>
      </c>
      <c r="M130" s="118"/>
      <c r="N130" s="118"/>
      <c r="O130" s="60"/>
      <c r="P130" s="64"/>
      <c r="Q130" s="64"/>
      <c r="R130" s="64"/>
      <c r="S130" s="64"/>
      <c r="T130" s="64"/>
      <c r="U130" s="64"/>
      <c r="V130" s="65"/>
      <c r="W130" s="65"/>
      <c r="X130" s="65"/>
      <c r="Y130" s="65"/>
      <c r="Z130" s="65"/>
    </row>
    <row r="131" spans="1:26" s="66" customFormat="1" ht="19.5" customHeight="1" x14ac:dyDescent="0.25">
      <c r="A131" s="113"/>
      <c r="B131" s="113">
        <v>41</v>
      </c>
      <c r="C131" s="119" t="s">
        <v>155</v>
      </c>
      <c r="D131" s="116" t="s">
        <v>250</v>
      </c>
      <c r="E131" s="59" t="s">
        <v>91</v>
      </c>
      <c r="F131" s="58">
        <f t="shared" ref="F131:K131" si="196">F133+F132</f>
        <v>0</v>
      </c>
      <c r="G131" s="53">
        <f t="shared" si="196"/>
        <v>2010.8849999999998</v>
      </c>
      <c r="H131" s="53">
        <f t="shared" ref="H131" si="197">H133+H132</f>
        <v>0</v>
      </c>
      <c r="I131" s="53">
        <f>I133+I132</f>
        <v>300</v>
      </c>
      <c r="J131" s="53">
        <f t="shared" si="196"/>
        <v>570.29499999999996</v>
      </c>
      <c r="K131" s="53">
        <f t="shared" si="196"/>
        <v>570.29499999999996</v>
      </c>
      <c r="L131" s="53">
        <f t="shared" ref="L131" si="198">L133+L132</f>
        <v>570.29499999999996</v>
      </c>
      <c r="M131" s="116" t="s">
        <v>48</v>
      </c>
      <c r="N131" s="116" t="s">
        <v>49</v>
      </c>
      <c r="O131" s="60"/>
      <c r="P131" s="64"/>
      <c r="Q131" s="64"/>
      <c r="R131" s="64"/>
      <c r="S131" s="64"/>
      <c r="T131" s="64"/>
      <c r="U131" s="64"/>
      <c r="V131" s="65"/>
      <c r="W131" s="65"/>
      <c r="X131" s="65"/>
      <c r="Y131" s="65"/>
      <c r="Z131" s="65"/>
    </row>
    <row r="132" spans="1:26" s="66" customFormat="1" ht="35.25" customHeight="1" x14ac:dyDescent="0.25">
      <c r="A132" s="114"/>
      <c r="B132" s="114"/>
      <c r="C132" s="120"/>
      <c r="D132" s="117"/>
      <c r="E132" s="59" t="s">
        <v>218</v>
      </c>
      <c r="F132" s="58">
        <v>0</v>
      </c>
      <c r="G132" s="53">
        <f>SUM(H132:L132)</f>
        <v>2010.8849999999998</v>
      </c>
      <c r="H132" s="53">
        <v>0</v>
      </c>
      <c r="I132" s="53">
        <v>300</v>
      </c>
      <c r="J132" s="53">
        <v>570.29499999999996</v>
      </c>
      <c r="K132" s="53">
        <v>570.29499999999996</v>
      </c>
      <c r="L132" s="53">
        <v>570.29499999999996</v>
      </c>
      <c r="M132" s="117"/>
      <c r="N132" s="117"/>
      <c r="O132" s="60"/>
      <c r="P132" s="64"/>
      <c r="Q132" s="64"/>
      <c r="R132" s="64"/>
      <c r="S132" s="64"/>
      <c r="T132" s="64"/>
      <c r="U132" s="64"/>
      <c r="V132" s="65"/>
      <c r="W132" s="65"/>
      <c r="X132" s="65"/>
      <c r="Y132" s="65"/>
      <c r="Z132" s="65"/>
    </row>
    <row r="133" spans="1:26" s="66" customFormat="1" ht="35.25" customHeight="1" x14ac:dyDescent="0.25">
      <c r="A133" s="115"/>
      <c r="B133" s="115"/>
      <c r="C133" s="121"/>
      <c r="D133" s="118"/>
      <c r="E133" s="59" t="s">
        <v>214</v>
      </c>
      <c r="F133" s="58">
        <v>0</v>
      </c>
      <c r="G133" s="53">
        <f>SUM(H133:L133)</f>
        <v>0</v>
      </c>
      <c r="H133" s="53">
        <v>0</v>
      </c>
      <c r="I133" s="53">
        <v>0</v>
      </c>
      <c r="J133" s="53">
        <v>0</v>
      </c>
      <c r="K133" s="53">
        <v>0</v>
      </c>
      <c r="L133" s="53">
        <v>0</v>
      </c>
      <c r="M133" s="118"/>
      <c r="N133" s="118"/>
      <c r="O133" s="60"/>
      <c r="P133" s="64"/>
      <c r="Q133" s="64"/>
      <c r="R133" s="64"/>
      <c r="S133" s="64"/>
      <c r="T133" s="64"/>
      <c r="U133" s="64"/>
      <c r="V133" s="65"/>
      <c r="W133" s="65"/>
      <c r="X133" s="65"/>
      <c r="Y133" s="65"/>
      <c r="Z133" s="65"/>
    </row>
    <row r="134" spans="1:26" s="66" customFormat="1" ht="18" customHeight="1" x14ac:dyDescent="0.25">
      <c r="A134" s="113"/>
      <c r="B134" s="113">
        <v>42</v>
      </c>
      <c r="C134" s="119" t="s">
        <v>154</v>
      </c>
      <c r="D134" s="116" t="s">
        <v>250</v>
      </c>
      <c r="E134" s="59" t="s">
        <v>91</v>
      </c>
      <c r="F134" s="58">
        <f t="shared" ref="F134:G134" si="199">F136+F135</f>
        <v>378.29</v>
      </c>
      <c r="G134" s="53">
        <f t="shared" si="199"/>
        <v>6599.0439999999999</v>
      </c>
      <c r="H134" s="53">
        <f t="shared" ref="H134" si="200">H136+H135</f>
        <v>0</v>
      </c>
      <c r="I134" s="53">
        <f t="shared" ref="I134" si="201">I136+I135</f>
        <v>6599.0439999999999</v>
      </c>
      <c r="J134" s="53">
        <f t="shared" ref="J134" si="202">J136+J135</f>
        <v>0</v>
      </c>
      <c r="K134" s="53">
        <f t="shared" ref="K134" si="203">K136+K135</f>
        <v>0</v>
      </c>
      <c r="L134" s="53">
        <f t="shared" ref="L134" si="204">L136+L135</f>
        <v>0</v>
      </c>
      <c r="M134" s="116" t="s">
        <v>48</v>
      </c>
      <c r="N134" s="116" t="s">
        <v>49</v>
      </c>
      <c r="O134" s="61"/>
      <c r="P134" s="64"/>
      <c r="Q134" s="64"/>
      <c r="R134" s="64"/>
      <c r="S134" s="64"/>
      <c r="T134" s="64"/>
      <c r="U134" s="64"/>
      <c r="V134" s="65"/>
      <c r="W134" s="65"/>
      <c r="X134" s="65"/>
      <c r="Y134" s="65"/>
      <c r="Z134" s="65"/>
    </row>
    <row r="135" spans="1:26" s="66" customFormat="1" ht="28.5" customHeight="1" x14ac:dyDescent="0.25">
      <c r="A135" s="114"/>
      <c r="B135" s="114"/>
      <c r="C135" s="120"/>
      <c r="D135" s="117"/>
      <c r="E135" s="59" t="s">
        <v>218</v>
      </c>
      <c r="F135" s="58">
        <v>378.29</v>
      </c>
      <c r="G135" s="53">
        <f>SUM(H135:L135)</f>
        <v>6599.0439999999999</v>
      </c>
      <c r="H135" s="53">
        <v>0</v>
      </c>
      <c r="I135" s="53">
        <v>6599.0439999999999</v>
      </c>
      <c r="J135" s="53">
        <v>0</v>
      </c>
      <c r="K135" s="53">
        <v>0</v>
      </c>
      <c r="L135" s="53">
        <v>0</v>
      </c>
      <c r="M135" s="117"/>
      <c r="N135" s="117"/>
      <c r="O135" s="61"/>
      <c r="P135" s="64"/>
      <c r="Q135" s="64"/>
      <c r="R135" s="64"/>
      <c r="S135" s="64"/>
      <c r="T135" s="64"/>
      <c r="U135" s="64"/>
      <c r="V135" s="65"/>
      <c r="W135" s="65"/>
      <c r="X135" s="65"/>
      <c r="Y135" s="65"/>
      <c r="Z135" s="65"/>
    </row>
    <row r="136" spans="1:26" s="66" customFormat="1" ht="28.5" customHeight="1" x14ac:dyDescent="0.25">
      <c r="A136" s="115"/>
      <c r="B136" s="115"/>
      <c r="C136" s="121"/>
      <c r="D136" s="118"/>
      <c r="E136" s="59" t="s">
        <v>214</v>
      </c>
      <c r="F136" s="58">
        <v>0</v>
      </c>
      <c r="G136" s="53">
        <f>SUM(H136:L136)</f>
        <v>0</v>
      </c>
      <c r="H136" s="53">
        <v>0</v>
      </c>
      <c r="I136" s="53">
        <v>0</v>
      </c>
      <c r="J136" s="53">
        <v>0</v>
      </c>
      <c r="K136" s="53">
        <v>0</v>
      </c>
      <c r="L136" s="53">
        <v>0</v>
      </c>
      <c r="M136" s="118"/>
      <c r="N136" s="118"/>
      <c r="O136" s="61"/>
      <c r="P136" s="64"/>
      <c r="Q136" s="64"/>
      <c r="R136" s="64"/>
      <c r="S136" s="64"/>
      <c r="T136" s="64"/>
      <c r="U136" s="64"/>
      <c r="V136" s="65"/>
      <c r="W136" s="65"/>
      <c r="X136" s="65"/>
      <c r="Y136" s="65"/>
      <c r="Z136" s="65"/>
    </row>
    <row r="137" spans="1:26" s="66" customFormat="1" ht="16.5" customHeight="1" x14ac:dyDescent="0.25">
      <c r="A137" s="113"/>
      <c r="B137" s="113">
        <v>43</v>
      </c>
      <c r="C137" s="119" t="s">
        <v>156</v>
      </c>
      <c r="D137" s="116" t="s">
        <v>250</v>
      </c>
      <c r="E137" s="59" t="s">
        <v>91</v>
      </c>
      <c r="F137" s="58">
        <f t="shared" ref="F137" si="205">F139+F138</f>
        <v>0</v>
      </c>
      <c r="G137" s="53">
        <f t="shared" ref="G137" si="206">G139+G138</f>
        <v>0</v>
      </c>
      <c r="H137" s="53">
        <f t="shared" ref="H137" si="207">H139+H138</f>
        <v>0</v>
      </c>
      <c r="I137" s="53">
        <f t="shared" ref="I137" si="208">I139+I138</f>
        <v>0</v>
      </c>
      <c r="J137" s="53">
        <f t="shared" ref="J137" si="209">J139+J138</f>
        <v>0</v>
      </c>
      <c r="K137" s="53">
        <f t="shared" ref="K137" si="210">K139+K138</f>
        <v>0</v>
      </c>
      <c r="L137" s="53">
        <f t="shared" ref="L137" si="211">L139+L138</f>
        <v>0</v>
      </c>
      <c r="M137" s="116" t="s">
        <v>48</v>
      </c>
      <c r="N137" s="116" t="s">
        <v>49</v>
      </c>
      <c r="O137" s="61"/>
      <c r="P137" s="64"/>
      <c r="Q137" s="64"/>
      <c r="R137" s="64"/>
      <c r="S137" s="64"/>
      <c r="T137" s="64"/>
      <c r="U137" s="64"/>
      <c r="V137" s="65"/>
      <c r="W137" s="65"/>
      <c r="X137" s="65"/>
      <c r="Y137" s="65"/>
      <c r="Z137" s="65"/>
    </row>
    <row r="138" spans="1:26" s="66" customFormat="1" ht="27.75" customHeight="1" x14ac:dyDescent="0.25">
      <c r="A138" s="114"/>
      <c r="B138" s="114"/>
      <c r="C138" s="120"/>
      <c r="D138" s="117"/>
      <c r="E138" s="59" t="s">
        <v>218</v>
      </c>
      <c r="F138" s="58">
        <v>0</v>
      </c>
      <c r="G138" s="53">
        <f>SUM(H138:L138)</f>
        <v>0</v>
      </c>
      <c r="H138" s="53">
        <v>0</v>
      </c>
      <c r="I138" s="53">
        <v>0</v>
      </c>
      <c r="J138" s="53">
        <v>0</v>
      </c>
      <c r="K138" s="53">
        <v>0</v>
      </c>
      <c r="L138" s="53">
        <v>0</v>
      </c>
      <c r="M138" s="117"/>
      <c r="N138" s="117"/>
      <c r="O138" s="61"/>
      <c r="P138" s="64"/>
      <c r="Q138" s="64"/>
      <c r="R138" s="64"/>
      <c r="S138" s="64"/>
      <c r="T138" s="64"/>
      <c r="U138" s="64"/>
      <c r="V138" s="65"/>
      <c r="W138" s="65"/>
      <c r="X138" s="65"/>
      <c r="Y138" s="65"/>
      <c r="Z138" s="65"/>
    </row>
    <row r="139" spans="1:26" s="66" customFormat="1" ht="27.75" customHeight="1" x14ac:dyDescent="0.25">
      <c r="A139" s="115"/>
      <c r="B139" s="115"/>
      <c r="C139" s="121"/>
      <c r="D139" s="118"/>
      <c r="E139" s="59" t="s">
        <v>214</v>
      </c>
      <c r="F139" s="58">
        <v>0</v>
      </c>
      <c r="G139" s="53">
        <f>SUM(H139:L139)</f>
        <v>0</v>
      </c>
      <c r="H139" s="53">
        <v>0</v>
      </c>
      <c r="I139" s="53">
        <v>0</v>
      </c>
      <c r="J139" s="53">
        <v>0</v>
      </c>
      <c r="K139" s="53">
        <v>0</v>
      </c>
      <c r="L139" s="53">
        <v>0</v>
      </c>
      <c r="M139" s="118"/>
      <c r="N139" s="118"/>
      <c r="O139" s="61"/>
      <c r="P139" s="64"/>
      <c r="Q139" s="64"/>
      <c r="R139" s="64"/>
      <c r="S139" s="64"/>
      <c r="T139" s="64"/>
      <c r="U139" s="64"/>
      <c r="V139" s="65"/>
      <c r="W139" s="65"/>
      <c r="X139" s="65"/>
      <c r="Y139" s="65"/>
      <c r="Z139" s="65"/>
    </row>
    <row r="140" spans="1:26" s="66" customFormat="1" ht="16.5" customHeight="1" x14ac:dyDescent="0.25">
      <c r="A140" s="113"/>
      <c r="B140" s="113">
        <v>44</v>
      </c>
      <c r="C140" s="119" t="s">
        <v>157</v>
      </c>
      <c r="D140" s="116" t="s">
        <v>250</v>
      </c>
      <c r="E140" s="59" t="s">
        <v>91</v>
      </c>
      <c r="F140" s="58">
        <f t="shared" ref="F140" si="212">F142+F141</f>
        <v>0</v>
      </c>
      <c r="G140" s="53">
        <f t="shared" ref="G140" si="213">G142+G141</f>
        <v>3916</v>
      </c>
      <c r="H140" s="53">
        <f>SUM(H141:H142)</f>
        <v>744</v>
      </c>
      <c r="I140" s="53">
        <f t="shared" ref="I140:K140" si="214">I142+I141</f>
        <v>793</v>
      </c>
      <c r="J140" s="53">
        <f t="shared" si="214"/>
        <v>793</v>
      </c>
      <c r="K140" s="53">
        <f t="shared" si="214"/>
        <v>793</v>
      </c>
      <c r="L140" s="53">
        <f t="shared" ref="L140" si="215">L142+L141</f>
        <v>793</v>
      </c>
      <c r="M140" s="116" t="s">
        <v>48</v>
      </c>
      <c r="N140" s="116" t="s">
        <v>118</v>
      </c>
      <c r="O140" s="61"/>
      <c r="P140" s="64"/>
      <c r="Q140" s="64"/>
      <c r="R140" s="64"/>
      <c r="S140" s="64"/>
      <c r="T140" s="64"/>
      <c r="U140" s="64"/>
      <c r="V140" s="65"/>
      <c r="W140" s="65"/>
      <c r="X140" s="65"/>
      <c r="Y140" s="65"/>
      <c r="Z140" s="65"/>
    </row>
    <row r="141" spans="1:26" s="66" customFormat="1" ht="38.25" customHeight="1" x14ac:dyDescent="0.25">
      <c r="A141" s="114"/>
      <c r="B141" s="114"/>
      <c r="C141" s="120"/>
      <c r="D141" s="117"/>
      <c r="E141" s="59" t="s">
        <v>218</v>
      </c>
      <c r="F141" s="58">
        <v>0</v>
      </c>
      <c r="G141" s="53">
        <f>SUM(H141:L141)</f>
        <v>0</v>
      </c>
      <c r="H141" s="53">
        <v>0</v>
      </c>
      <c r="I141" s="53">
        <v>0</v>
      </c>
      <c r="J141" s="53">
        <v>0</v>
      </c>
      <c r="K141" s="53">
        <v>0</v>
      </c>
      <c r="L141" s="53">
        <v>0</v>
      </c>
      <c r="M141" s="117"/>
      <c r="N141" s="117"/>
      <c r="O141" s="61"/>
      <c r="P141" s="64"/>
      <c r="Q141" s="64"/>
      <c r="R141" s="64"/>
      <c r="S141" s="64"/>
      <c r="T141" s="64"/>
      <c r="U141" s="64"/>
      <c r="V141" s="65"/>
      <c r="W141" s="65"/>
      <c r="X141" s="65"/>
      <c r="Y141" s="65"/>
      <c r="Z141" s="65"/>
    </row>
    <row r="142" spans="1:26" s="66" customFormat="1" ht="35.25" customHeight="1" x14ac:dyDescent="0.25">
      <c r="A142" s="115"/>
      <c r="B142" s="115"/>
      <c r="C142" s="121"/>
      <c r="D142" s="118"/>
      <c r="E142" s="59" t="s">
        <v>214</v>
      </c>
      <c r="F142" s="58">
        <v>0</v>
      </c>
      <c r="G142" s="53">
        <f>SUM(H142:L142)</f>
        <v>3916</v>
      </c>
      <c r="H142" s="53">
        <v>744</v>
      </c>
      <c r="I142" s="53">
        <v>793</v>
      </c>
      <c r="J142" s="53">
        <v>793</v>
      </c>
      <c r="K142" s="53">
        <v>793</v>
      </c>
      <c r="L142" s="53">
        <v>793</v>
      </c>
      <c r="M142" s="118"/>
      <c r="N142" s="118"/>
      <c r="O142" s="61"/>
      <c r="P142" s="64"/>
      <c r="Q142" s="64"/>
      <c r="R142" s="64"/>
      <c r="S142" s="64"/>
      <c r="T142" s="64"/>
      <c r="U142" s="64"/>
      <c r="V142" s="65"/>
      <c r="W142" s="65"/>
      <c r="X142" s="65"/>
      <c r="Y142" s="65"/>
      <c r="Z142" s="65"/>
    </row>
    <row r="143" spans="1:26" s="66" customFormat="1" ht="19.5" customHeight="1" x14ac:dyDescent="0.25">
      <c r="A143" s="113"/>
      <c r="B143" s="113">
        <v>45</v>
      </c>
      <c r="C143" s="119" t="s">
        <v>211</v>
      </c>
      <c r="D143" s="116" t="s">
        <v>250</v>
      </c>
      <c r="E143" s="59" t="s">
        <v>91</v>
      </c>
      <c r="F143" s="58">
        <f t="shared" ref="F143" si="216">F145+F144</f>
        <v>0</v>
      </c>
      <c r="G143" s="53">
        <f t="shared" ref="G143" si="217">G145+G144</f>
        <v>0</v>
      </c>
      <c r="H143" s="53">
        <f t="shared" ref="H143" si="218">H145+H144</f>
        <v>0</v>
      </c>
      <c r="I143" s="53">
        <f t="shared" ref="I143" si="219">I145+I144</f>
        <v>0</v>
      </c>
      <c r="J143" s="53">
        <f t="shared" ref="J143" si="220">J145+J144</f>
        <v>0</v>
      </c>
      <c r="K143" s="53">
        <f t="shared" ref="K143" si="221">K145+K144</f>
        <v>0</v>
      </c>
      <c r="L143" s="53">
        <f t="shared" ref="L143" si="222">L145+L144</f>
        <v>0</v>
      </c>
      <c r="M143" s="116" t="s">
        <v>48</v>
      </c>
      <c r="N143" s="116" t="s">
        <v>247</v>
      </c>
      <c r="O143" s="61"/>
      <c r="P143" s="64"/>
      <c r="Q143" s="64"/>
      <c r="R143" s="64"/>
      <c r="S143" s="64"/>
      <c r="T143" s="64"/>
      <c r="U143" s="64"/>
      <c r="V143" s="65"/>
      <c r="W143" s="65"/>
      <c r="X143" s="65"/>
      <c r="Y143" s="65"/>
      <c r="Z143" s="65"/>
    </row>
    <row r="144" spans="1:26" s="66" customFormat="1" ht="27.75" customHeight="1" x14ac:dyDescent="0.25">
      <c r="A144" s="114"/>
      <c r="B144" s="114"/>
      <c r="C144" s="120"/>
      <c r="D144" s="117"/>
      <c r="E144" s="59" t="s">
        <v>218</v>
      </c>
      <c r="F144" s="58">
        <v>0</v>
      </c>
      <c r="G144" s="53">
        <f>SUM(H144:L144)</f>
        <v>0</v>
      </c>
      <c r="H144" s="53">
        <v>0</v>
      </c>
      <c r="I144" s="53">
        <v>0</v>
      </c>
      <c r="J144" s="53">
        <v>0</v>
      </c>
      <c r="K144" s="53">
        <v>0</v>
      </c>
      <c r="L144" s="53">
        <v>0</v>
      </c>
      <c r="M144" s="117"/>
      <c r="N144" s="117"/>
      <c r="O144" s="61"/>
      <c r="P144" s="64"/>
      <c r="Q144" s="64"/>
      <c r="R144" s="64"/>
      <c r="S144" s="64"/>
      <c r="T144" s="64"/>
      <c r="U144" s="64"/>
      <c r="V144" s="65"/>
      <c r="W144" s="65"/>
      <c r="X144" s="65"/>
      <c r="Y144" s="65"/>
      <c r="Z144" s="65"/>
    </row>
    <row r="145" spans="1:26" s="66" customFormat="1" ht="27.75" customHeight="1" x14ac:dyDescent="0.25">
      <c r="A145" s="115"/>
      <c r="B145" s="115"/>
      <c r="C145" s="121"/>
      <c r="D145" s="118"/>
      <c r="E145" s="59" t="s">
        <v>214</v>
      </c>
      <c r="F145" s="58">
        <v>0</v>
      </c>
      <c r="G145" s="53">
        <f>SUM(H145:L145)</f>
        <v>0</v>
      </c>
      <c r="H145" s="53">
        <v>0</v>
      </c>
      <c r="I145" s="53">
        <v>0</v>
      </c>
      <c r="J145" s="53">
        <v>0</v>
      </c>
      <c r="K145" s="53">
        <v>0</v>
      </c>
      <c r="L145" s="53">
        <v>0</v>
      </c>
      <c r="M145" s="118"/>
      <c r="N145" s="118"/>
      <c r="O145" s="61"/>
      <c r="P145" s="64"/>
      <c r="Q145" s="64"/>
      <c r="R145" s="64"/>
      <c r="S145" s="64"/>
      <c r="T145" s="64"/>
      <c r="U145" s="64"/>
      <c r="V145" s="65"/>
      <c r="W145" s="65"/>
      <c r="X145" s="65"/>
      <c r="Y145" s="65"/>
      <c r="Z145" s="65"/>
    </row>
    <row r="146" spans="1:26" s="69" customFormat="1" ht="16.5" customHeight="1" x14ac:dyDescent="0.25">
      <c r="B146" s="122" t="s">
        <v>19</v>
      </c>
      <c r="C146" s="123"/>
      <c r="D146" s="128" t="s">
        <v>91</v>
      </c>
      <c r="E146" s="129"/>
      <c r="F146" s="57">
        <f>F148+F147</f>
        <v>1621.79</v>
      </c>
      <c r="G146" s="56">
        <f t="shared" ref="G146:K146" si="223">SUM(G147:G148)</f>
        <v>180766.614</v>
      </c>
      <c r="H146" s="56">
        <f>SUM(H147:H148)</f>
        <v>26022.491999999995</v>
      </c>
      <c r="I146" s="56">
        <f t="shared" si="223"/>
        <v>39322.251999999993</v>
      </c>
      <c r="J146" s="56">
        <f t="shared" si="223"/>
        <v>48744.29</v>
      </c>
      <c r="K146" s="56">
        <f t="shared" si="223"/>
        <v>33338.79</v>
      </c>
      <c r="L146" s="56">
        <f t="shared" ref="L146" si="224">SUM(L147:L148)</f>
        <v>33338.79</v>
      </c>
      <c r="M146" s="70"/>
      <c r="N146" s="71"/>
      <c r="O146" s="72"/>
      <c r="P146" s="73"/>
      <c r="Q146" s="73"/>
      <c r="R146" s="73"/>
      <c r="S146" s="73"/>
      <c r="T146" s="73"/>
      <c r="U146" s="73"/>
      <c r="V146" s="74"/>
      <c r="W146" s="74"/>
      <c r="X146" s="74"/>
      <c r="Y146" s="74"/>
      <c r="Z146" s="74"/>
    </row>
    <row r="147" spans="1:26" s="69" customFormat="1" ht="29.25" customHeight="1" x14ac:dyDescent="0.25">
      <c r="B147" s="124"/>
      <c r="C147" s="125"/>
      <c r="D147" s="128" t="s">
        <v>218</v>
      </c>
      <c r="E147" s="129"/>
      <c r="F147" s="57">
        <f>F114+F96+F78+F42+F24+F12</f>
        <v>1621.79</v>
      </c>
      <c r="G147" s="57">
        <f>SUM(H147:L147)</f>
        <v>156169.614</v>
      </c>
      <c r="H147" s="57">
        <f t="shared" ref="H147:J148" si="225">H114+H96+H78+H42+H24+H12</f>
        <v>25278.491999999995</v>
      </c>
      <c r="I147" s="57">
        <f t="shared" si="225"/>
        <v>32711.251999999997</v>
      </c>
      <c r="J147" s="57">
        <f t="shared" si="225"/>
        <v>33088.29</v>
      </c>
      <c r="K147" s="57">
        <v>32545.79</v>
      </c>
      <c r="L147" s="57">
        <v>32545.79</v>
      </c>
      <c r="M147" s="70"/>
      <c r="N147" s="71"/>
      <c r="O147" s="72"/>
      <c r="P147" s="73"/>
      <c r="Q147" s="73"/>
      <c r="R147" s="73"/>
      <c r="S147" s="73"/>
      <c r="T147" s="73"/>
      <c r="U147" s="73"/>
      <c r="V147" s="74"/>
      <c r="W147" s="74"/>
      <c r="X147" s="74"/>
      <c r="Y147" s="74"/>
      <c r="Z147" s="74"/>
    </row>
    <row r="148" spans="1:26" s="69" customFormat="1" ht="29.25" customHeight="1" x14ac:dyDescent="0.25">
      <c r="B148" s="126"/>
      <c r="C148" s="127"/>
      <c r="D148" s="128" t="s">
        <v>214</v>
      </c>
      <c r="E148" s="129"/>
      <c r="F148" s="57">
        <f>F115+F97+F79+F43+F25+F13</f>
        <v>0</v>
      </c>
      <c r="G148" s="57">
        <f>SUM(H148:L148)</f>
        <v>24597</v>
      </c>
      <c r="H148" s="57">
        <f t="shared" si="225"/>
        <v>744</v>
      </c>
      <c r="I148" s="57">
        <f t="shared" si="225"/>
        <v>6611</v>
      </c>
      <c r="J148" s="57">
        <f t="shared" si="225"/>
        <v>15656</v>
      </c>
      <c r="K148" s="57">
        <f>K115+K97+K79+K43+K25+K13</f>
        <v>793</v>
      </c>
      <c r="L148" s="57">
        <f t="shared" ref="L148" si="226">L115+L97+L79+L43+L25+L13</f>
        <v>793</v>
      </c>
      <c r="M148" s="70"/>
      <c r="N148" s="71"/>
      <c r="O148" s="72"/>
      <c r="P148" s="73"/>
      <c r="Q148" s="73"/>
      <c r="R148" s="73"/>
      <c r="S148" s="73"/>
      <c r="T148" s="73"/>
      <c r="U148" s="73"/>
      <c r="V148" s="74"/>
      <c r="W148" s="74"/>
      <c r="X148" s="74"/>
      <c r="Y148" s="74"/>
      <c r="Z148" s="74"/>
    </row>
    <row r="149" spans="1:26" s="75" customFormat="1" ht="28.5" customHeight="1" x14ac:dyDescent="0.25">
      <c r="B149" s="137" t="s">
        <v>220</v>
      </c>
      <c r="C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76"/>
      <c r="P149" s="77"/>
      <c r="Q149" s="77"/>
      <c r="R149" s="77"/>
      <c r="S149" s="77"/>
      <c r="T149" s="77"/>
      <c r="U149" s="77"/>
      <c r="V149" s="78"/>
      <c r="W149" s="78"/>
      <c r="X149" s="78"/>
      <c r="Y149" s="78"/>
      <c r="Z149" s="78"/>
    </row>
    <row r="150" spans="1:26" s="80" customFormat="1" ht="20.25" customHeight="1" x14ac:dyDescent="0.25">
      <c r="A150" s="148"/>
      <c r="B150" s="113">
        <v>1</v>
      </c>
      <c r="C150" s="119" t="s">
        <v>199</v>
      </c>
      <c r="D150" s="116" t="s">
        <v>250</v>
      </c>
      <c r="E150" s="59" t="s">
        <v>91</v>
      </c>
      <c r="F150" s="58">
        <f>F151+F152</f>
        <v>6083.9</v>
      </c>
      <c r="G150" s="53">
        <f>G152+G151</f>
        <v>12249.509999999998</v>
      </c>
      <c r="H150" s="53">
        <f>SUM(H151:H152)</f>
        <v>10583.59</v>
      </c>
      <c r="I150" s="53">
        <f>SUM(I151:I152)</f>
        <v>999.23</v>
      </c>
      <c r="J150" s="53">
        <f t="shared" ref="J150:K150" si="227">SUM(J151:J152)</f>
        <v>222.23000000000002</v>
      </c>
      <c r="K150" s="53">
        <f t="shared" si="227"/>
        <v>222.23000000000002</v>
      </c>
      <c r="L150" s="53">
        <f t="shared" ref="L150" si="228">SUM(L151:L152)</f>
        <v>222.23000000000002</v>
      </c>
      <c r="M150" s="116" t="s">
        <v>73</v>
      </c>
      <c r="N150" s="116" t="s">
        <v>35</v>
      </c>
      <c r="O150" s="76"/>
      <c r="P150" s="76"/>
      <c r="Q150" s="76"/>
      <c r="R150" s="76"/>
      <c r="S150" s="76"/>
      <c r="T150" s="76"/>
      <c r="U150" s="76"/>
      <c r="V150" s="79"/>
      <c r="W150" s="79"/>
      <c r="X150" s="79"/>
      <c r="Y150" s="79"/>
      <c r="Z150" s="79"/>
    </row>
    <row r="151" spans="1:26" s="80" customFormat="1" ht="30" customHeight="1" x14ac:dyDescent="0.25">
      <c r="A151" s="149"/>
      <c r="B151" s="114"/>
      <c r="C151" s="142"/>
      <c r="D151" s="117"/>
      <c r="E151" s="59" t="s">
        <v>218</v>
      </c>
      <c r="F151" s="58">
        <f>F154+F157+F160+F163+F166+F169+F172+F175+F178+F181</f>
        <v>6083.9</v>
      </c>
      <c r="G151" s="53">
        <f>SUM(H151:L151)</f>
        <v>12249.509999999998</v>
      </c>
      <c r="H151" s="53">
        <f>H154+H157+H160+H163+H166+H169+H172+H175+H178+H181</f>
        <v>10583.59</v>
      </c>
      <c r="I151" s="53">
        <f>I154+I157+I160+I163+I166+I169+I172+I175+I178+I181</f>
        <v>999.23</v>
      </c>
      <c r="J151" s="53">
        <f>J154+J157+J160+J163+J166+J169+J172+J175+J178+J181</f>
        <v>222.23000000000002</v>
      </c>
      <c r="K151" s="53">
        <f t="shared" ref="K151" si="229">K154+K157+K160+K163+K166+K169+K172+K175+K178+K181</f>
        <v>222.23000000000002</v>
      </c>
      <c r="L151" s="53">
        <f>L154+L157+L160+L163+L166+L169+L172+L175+L178+L181</f>
        <v>222.23000000000002</v>
      </c>
      <c r="M151" s="117"/>
      <c r="N151" s="117"/>
      <c r="O151" s="76"/>
      <c r="P151" s="76"/>
      <c r="Q151" s="76"/>
      <c r="R151" s="76"/>
      <c r="S151" s="76"/>
      <c r="T151" s="76"/>
      <c r="U151" s="76"/>
      <c r="V151" s="79"/>
      <c r="W151" s="79"/>
      <c r="X151" s="79"/>
      <c r="Y151" s="79"/>
      <c r="Z151" s="79"/>
    </row>
    <row r="152" spans="1:26" s="80" customFormat="1" ht="36" customHeight="1" x14ac:dyDescent="0.25">
      <c r="A152" s="150"/>
      <c r="B152" s="115"/>
      <c r="C152" s="143"/>
      <c r="D152" s="118"/>
      <c r="E152" s="59" t="s">
        <v>214</v>
      </c>
      <c r="F152" s="58">
        <f t="shared" ref="F152:K152" si="230">F155+F158+F161+F164+F167+F170+F173+F176+F179+F182</f>
        <v>0</v>
      </c>
      <c r="G152" s="53">
        <f>SUM(H152:L152)</f>
        <v>0</v>
      </c>
      <c r="H152" s="53">
        <f t="shared" ref="H152" si="231">H155+H158+H161+H164+H167+H170+H173+H176+H179+H182</f>
        <v>0</v>
      </c>
      <c r="I152" s="53">
        <f t="shared" si="230"/>
        <v>0</v>
      </c>
      <c r="J152" s="53">
        <f t="shared" si="230"/>
        <v>0</v>
      </c>
      <c r="K152" s="53">
        <f t="shared" si="230"/>
        <v>0</v>
      </c>
      <c r="L152" s="53">
        <f t="shared" ref="L152" si="232">L155+L158+L161+L164+L167+L170+L173+L176+L179+L182</f>
        <v>0</v>
      </c>
      <c r="M152" s="118"/>
      <c r="N152" s="118"/>
      <c r="O152" s="76"/>
      <c r="P152" s="76"/>
      <c r="Q152" s="76"/>
      <c r="R152" s="76"/>
      <c r="S152" s="76"/>
      <c r="T152" s="76"/>
      <c r="U152" s="76"/>
      <c r="V152" s="79"/>
      <c r="W152" s="79"/>
      <c r="X152" s="79"/>
      <c r="Y152" s="79"/>
      <c r="Z152" s="79"/>
    </row>
    <row r="153" spans="1:26" s="80" customFormat="1" ht="18.75" customHeight="1" x14ac:dyDescent="0.25">
      <c r="A153" s="113"/>
      <c r="B153" s="113">
        <v>2</v>
      </c>
      <c r="C153" s="119" t="s">
        <v>176</v>
      </c>
      <c r="D153" s="116" t="s">
        <v>250</v>
      </c>
      <c r="E153" s="59" t="s">
        <v>91</v>
      </c>
      <c r="F153" s="58">
        <f t="shared" ref="F153" si="233">F154+F155</f>
        <v>0</v>
      </c>
      <c r="G153" s="53">
        <f t="shared" ref="G153" si="234">G155+G154</f>
        <v>0</v>
      </c>
      <c r="H153" s="53">
        <f t="shared" ref="H153:K153" si="235">H154+H155</f>
        <v>0</v>
      </c>
      <c r="I153" s="53">
        <f>I154+I155</f>
        <v>0</v>
      </c>
      <c r="J153" s="53">
        <f t="shared" si="235"/>
        <v>0</v>
      </c>
      <c r="K153" s="53">
        <f t="shared" si="235"/>
        <v>0</v>
      </c>
      <c r="L153" s="53">
        <f t="shared" ref="L153" si="236">L154+L155</f>
        <v>0</v>
      </c>
      <c r="M153" s="116" t="s">
        <v>73</v>
      </c>
      <c r="N153" s="116" t="s">
        <v>35</v>
      </c>
      <c r="O153" s="76"/>
      <c r="P153" s="76"/>
      <c r="Q153" s="76"/>
      <c r="R153" s="76"/>
      <c r="S153" s="76"/>
      <c r="T153" s="76"/>
      <c r="U153" s="76"/>
      <c r="V153" s="79"/>
      <c r="W153" s="79"/>
      <c r="X153" s="79"/>
      <c r="Y153" s="79"/>
      <c r="Z153" s="79"/>
    </row>
    <row r="154" spans="1:26" s="80" customFormat="1" ht="33.75" customHeight="1" x14ac:dyDescent="0.25">
      <c r="A154" s="114"/>
      <c r="B154" s="114"/>
      <c r="C154" s="120"/>
      <c r="D154" s="117"/>
      <c r="E154" s="59" t="s">
        <v>218</v>
      </c>
      <c r="F154" s="58">
        <v>0</v>
      </c>
      <c r="G154" s="53">
        <f>SUM(H154:L154)</f>
        <v>0</v>
      </c>
      <c r="H154" s="53">
        <f t="shared" ref="H154" si="237">H155+H156</f>
        <v>0</v>
      </c>
      <c r="I154" s="53">
        <v>0</v>
      </c>
      <c r="J154" s="53">
        <v>0</v>
      </c>
      <c r="K154" s="53">
        <v>0</v>
      </c>
      <c r="L154" s="53">
        <v>0</v>
      </c>
      <c r="M154" s="117"/>
      <c r="N154" s="117"/>
      <c r="O154" s="76"/>
      <c r="P154" s="76"/>
      <c r="Q154" s="76"/>
      <c r="R154" s="76"/>
      <c r="S154" s="76"/>
      <c r="T154" s="76"/>
      <c r="U154" s="76"/>
      <c r="V154" s="79"/>
      <c r="W154" s="79"/>
      <c r="X154" s="79"/>
      <c r="Y154" s="79"/>
      <c r="Z154" s="79"/>
    </row>
    <row r="155" spans="1:26" s="80" customFormat="1" ht="38.25" customHeight="1" x14ac:dyDescent="0.25">
      <c r="A155" s="115"/>
      <c r="B155" s="115"/>
      <c r="C155" s="121"/>
      <c r="D155" s="118"/>
      <c r="E155" s="59" t="s">
        <v>214</v>
      </c>
      <c r="F155" s="58">
        <v>0</v>
      </c>
      <c r="G155" s="53">
        <f>SUM(H155:L155)</f>
        <v>0</v>
      </c>
      <c r="H155" s="53">
        <v>0</v>
      </c>
      <c r="I155" s="53">
        <v>0</v>
      </c>
      <c r="J155" s="53">
        <v>0</v>
      </c>
      <c r="K155" s="53">
        <v>0</v>
      </c>
      <c r="L155" s="53">
        <v>0</v>
      </c>
      <c r="M155" s="118"/>
      <c r="N155" s="118"/>
      <c r="O155" s="76"/>
      <c r="P155" s="76"/>
      <c r="Q155" s="76"/>
      <c r="R155" s="76"/>
      <c r="S155" s="76"/>
      <c r="T155" s="76"/>
      <c r="U155" s="76"/>
      <c r="V155" s="79"/>
      <c r="W155" s="79"/>
      <c r="X155" s="79"/>
      <c r="Y155" s="79"/>
      <c r="Z155" s="79"/>
    </row>
    <row r="156" spans="1:26" s="80" customFormat="1" ht="16.5" customHeight="1" x14ac:dyDescent="0.25">
      <c r="A156" s="113"/>
      <c r="B156" s="113">
        <v>3</v>
      </c>
      <c r="C156" s="119" t="s">
        <v>173</v>
      </c>
      <c r="D156" s="116" t="s">
        <v>250</v>
      </c>
      <c r="E156" s="59" t="s">
        <v>91</v>
      </c>
      <c r="F156" s="58">
        <f t="shared" ref="F156" si="238">F157+F158</f>
        <v>0</v>
      </c>
      <c r="G156" s="53">
        <f t="shared" ref="G156" si="239">G158+G157</f>
        <v>0</v>
      </c>
      <c r="H156" s="53">
        <f t="shared" ref="H156" si="240">H157+H158</f>
        <v>0</v>
      </c>
      <c r="I156" s="53">
        <f t="shared" ref="I156:K156" si="241">I157+I158</f>
        <v>0</v>
      </c>
      <c r="J156" s="53">
        <f t="shared" si="241"/>
        <v>0</v>
      </c>
      <c r="K156" s="53">
        <f t="shared" si="241"/>
        <v>0</v>
      </c>
      <c r="L156" s="53">
        <f t="shared" ref="L156" si="242">L157+L158</f>
        <v>0</v>
      </c>
      <c r="M156" s="116" t="s">
        <v>73</v>
      </c>
      <c r="N156" s="116" t="s">
        <v>75</v>
      </c>
      <c r="O156" s="76"/>
      <c r="P156" s="76"/>
      <c r="Q156" s="76"/>
      <c r="R156" s="76"/>
      <c r="S156" s="76"/>
      <c r="T156" s="76"/>
      <c r="U156" s="76"/>
      <c r="V156" s="79"/>
      <c r="W156" s="79"/>
      <c r="X156" s="79"/>
      <c r="Y156" s="79"/>
      <c r="Z156" s="79"/>
    </row>
    <row r="157" spans="1:26" s="80" customFormat="1" ht="29.25" customHeight="1" x14ac:dyDescent="0.25">
      <c r="A157" s="114"/>
      <c r="B157" s="114"/>
      <c r="C157" s="120"/>
      <c r="D157" s="117"/>
      <c r="E157" s="59" t="s">
        <v>218</v>
      </c>
      <c r="F157" s="58">
        <v>0</v>
      </c>
      <c r="G157" s="53">
        <f>SUM(H157:L157)</f>
        <v>0</v>
      </c>
      <c r="H157" s="53">
        <v>0</v>
      </c>
      <c r="I157" s="53">
        <v>0</v>
      </c>
      <c r="J157" s="53">
        <v>0</v>
      </c>
      <c r="K157" s="53">
        <v>0</v>
      </c>
      <c r="L157" s="53">
        <v>0</v>
      </c>
      <c r="M157" s="117"/>
      <c r="N157" s="117"/>
      <c r="O157" s="76"/>
      <c r="P157" s="76"/>
      <c r="Q157" s="76"/>
      <c r="R157" s="76"/>
      <c r="S157" s="76"/>
      <c r="T157" s="76"/>
      <c r="U157" s="76"/>
      <c r="V157" s="79"/>
      <c r="W157" s="79"/>
      <c r="X157" s="79"/>
      <c r="Y157" s="79"/>
      <c r="Z157" s="79"/>
    </row>
    <row r="158" spans="1:26" s="80" customFormat="1" ht="29.25" customHeight="1" x14ac:dyDescent="0.25">
      <c r="A158" s="115"/>
      <c r="B158" s="115"/>
      <c r="C158" s="121"/>
      <c r="D158" s="118"/>
      <c r="E158" s="59" t="s">
        <v>214</v>
      </c>
      <c r="F158" s="58">
        <v>0</v>
      </c>
      <c r="G158" s="53">
        <f>SUM(H158:L158)</f>
        <v>0</v>
      </c>
      <c r="H158" s="53">
        <v>0</v>
      </c>
      <c r="I158" s="53">
        <v>0</v>
      </c>
      <c r="J158" s="53">
        <v>0</v>
      </c>
      <c r="K158" s="53">
        <v>0</v>
      </c>
      <c r="L158" s="53">
        <v>0</v>
      </c>
      <c r="M158" s="118"/>
      <c r="N158" s="118"/>
      <c r="O158" s="76"/>
      <c r="P158" s="76"/>
      <c r="Q158" s="76"/>
      <c r="R158" s="76"/>
      <c r="S158" s="76"/>
      <c r="T158" s="76"/>
      <c r="U158" s="76"/>
      <c r="V158" s="79"/>
      <c r="W158" s="79"/>
      <c r="X158" s="79"/>
      <c r="Y158" s="79"/>
      <c r="Z158" s="79"/>
    </row>
    <row r="159" spans="1:26" s="80" customFormat="1" ht="16.5" customHeight="1" x14ac:dyDescent="0.25">
      <c r="A159" s="113"/>
      <c r="B159" s="113">
        <v>4</v>
      </c>
      <c r="C159" s="119" t="s">
        <v>174</v>
      </c>
      <c r="D159" s="116" t="s">
        <v>250</v>
      </c>
      <c r="E159" s="59" t="s">
        <v>91</v>
      </c>
      <c r="F159" s="58">
        <f t="shared" ref="F159" si="243">F160+F161</f>
        <v>0</v>
      </c>
      <c r="G159" s="53">
        <f t="shared" ref="G159" si="244">G161+G160</f>
        <v>66.239999999999995</v>
      </c>
      <c r="H159" s="53">
        <f t="shared" ref="H159" si="245">H160+H161</f>
        <v>0</v>
      </c>
      <c r="I159" s="53">
        <f t="shared" ref="I159:K159" si="246">I160+I161</f>
        <v>0</v>
      </c>
      <c r="J159" s="53">
        <f t="shared" si="246"/>
        <v>22.08</v>
      </c>
      <c r="K159" s="53">
        <f t="shared" si="246"/>
        <v>22.08</v>
      </c>
      <c r="L159" s="53">
        <f t="shared" ref="L159" si="247">L160+L161</f>
        <v>22.08</v>
      </c>
      <c r="M159" s="116" t="s">
        <v>73</v>
      </c>
      <c r="N159" s="116" t="s">
        <v>74</v>
      </c>
      <c r="O159" s="76"/>
      <c r="P159" s="76"/>
      <c r="Q159" s="76"/>
      <c r="R159" s="76"/>
      <c r="S159" s="76"/>
      <c r="T159" s="76"/>
      <c r="U159" s="76"/>
      <c r="V159" s="79"/>
      <c r="W159" s="79"/>
      <c r="X159" s="79"/>
      <c r="Y159" s="79"/>
      <c r="Z159" s="79"/>
    </row>
    <row r="160" spans="1:26" s="80" customFormat="1" ht="28.5" customHeight="1" x14ac:dyDescent="0.25">
      <c r="A160" s="114"/>
      <c r="B160" s="114"/>
      <c r="C160" s="120"/>
      <c r="D160" s="117"/>
      <c r="E160" s="59" t="s">
        <v>218</v>
      </c>
      <c r="F160" s="58">
        <v>0</v>
      </c>
      <c r="G160" s="53">
        <f>SUM(H160:L160)</f>
        <v>66.239999999999995</v>
      </c>
      <c r="H160" s="53">
        <v>0</v>
      </c>
      <c r="I160" s="53">
        <v>0</v>
      </c>
      <c r="J160" s="53">
        <v>22.08</v>
      </c>
      <c r="K160" s="53">
        <v>22.08</v>
      </c>
      <c r="L160" s="53">
        <v>22.08</v>
      </c>
      <c r="M160" s="117"/>
      <c r="N160" s="117"/>
      <c r="O160" s="76"/>
      <c r="P160" s="76"/>
      <c r="Q160" s="76"/>
      <c r="R160" s="76"/>
      <c r="S160" s="76"/>
      <c r="T160" s="76"/>
      <c r="U160" s="76"/>
      <c r="V160" s="79"/>
      <c r="W160" s="79"/>
      <c r="X160" s="79"/>
      <c r="Y160" s="79"/>
      <c r="Z160" s="79"/>
    </row>
    <row r="161" spans="1:26" s="80" customFormat="1" ht="28.5" customHeight="1" x14ac:dyDescent="0.25">
      <c r="A161" s="115"/>
      <c r="B161" s="115"/>
      <c r="C161" s="121"/>
      <c r="D161" s="118"/>
      <c r="E161" s="59" t="s">
        <v>214</v>
      </c>
      <c r="F161" s="58">
        <v>0</v>
      </c>
      <c r="G161" s="53">
        <f>SUM(H161:L161)</f>
        <v>0</v>
      </c>
      <c r="H161" s="53">
        <v>0</v>
      </c>
      <c r="I161" s="53">
        <v>0</v>
      </c>
      <c r="J161" s="53">
        <v>0</v>
      </c>
      <c r="K161" s="53">
        <v>0</v>
      </c>
      <c r="L161" s="53">
        <v>0</v>
      </c>
      <c r="M161" s="118"/>
      <c r="N161" s="118"/>
      <c r="O161" s="76"/>
      <c r="P161" s="76"/>
      <c r="Q161" s="76"/>
      <c r="R161" s="76"/>
      <c r="S161" s="76"/>
      <c r="T161" s="76"/>
      <c r="U161" s="76"/>
      <c r="V161" s="79"/>
      <c r="W161" s="79"/>
      <c r="X161" s="79"/>
      <c r="Y161" s="79"/>
      <c r="Z161" s="79"/>
    </row>
    <row r="162" spans="1:26" s="80" customFormat="1" ht="21.75" customHeight="1" x14ac:dyDescent="0.25">
      <c r="A162" s="113"/>
      <c r="B162" s="113">
        <v>5</v>
      </c>
      <c r="C162" s="119" t="s">
        <v>177</v>
      </c>
      <c r="D162" s="116" t="s">
        <v>250</v>
      </c>
      <c r="E162" s="59" t="s">
        <v>91</v>
      </c>
      <c r="F162" s="58">
        <f t="shared" ref="F162" si="248">F163+F164</f>
        <v>0</v>
      </c>
      <c r="G162" s="53">
        <f t="shared" ref="G162" si="249">G164+G163</f>
        <v>168.45</v>
      </c>
      <c r="H162" s="53">
        <f t="shared" ref="H162" si="250">H163+H164</f>
        <v>0</v>
      </c>
      <c r="I162" s="53">
        <f>I163+I164</f>
        <v>0</v>
      </c>
      <c r="J162" s="53">
        <f t="shared" ref="J162:K162" si="251">J163+J164</f>
        <v>56.15</v>
      </c>
      <c r="K162" s="53">
        <f t="shared" si="251"/>
        <v>56.15</v>
      </c>
      <c r="L162" s="53">
        <f t="shared" ref="L162" si="252">L163+L164</f>
        <v>56.15</v>
      </c>
      <c r="M162" s="116" t="s">
        <v>73</v>
      </c>
      <c r="N162" s="116" t="s">
        <v>78</v>
      </c>
      <c r="O162" s="76"/>
      <c r="P162" s="76"/>
      <c r="Q162" s="76"/>
      <c r="R162" s="76"/>
      <c r="S162" s="76"/>
      <c r="T162" s="76"/>
      <c r="U162" s="76"/>
      <c r="V162" s="79"/>
      <c r="W162" s="79"/>
      <c r="X162" s="79"/>
      <c r="Y162" s="79"/>
      <c r="Z162" s="79"/>
    </row>
    <row r="163" spans="1:26" s="80" customFormat="1" ht="34.5" customHeight="1" x14ac:dyDescent="0.25">
      <c r="A163" s="114"/>
      <c r="B163" s="114"/>
      <c r="C163" s="120"/>
      <c r="D163" s="117"/>
      <c r="E163" s="59" t="s">
        <v>218</v>
      </c>
      <c r="F163" s="58">
        <v>0</v>
      </c>
      <c r="G163" s="53">
        <f>SUM(H163:L163)</f>
        <v>168.45</v>
      </c>
      <c r="H163" s="53">
        <v>0</v>
      </c>
      <c r="I163" s="53">
        <v>0</v>
      </c>
      <c r="J163" s="53">
        <v>56.15</v>
      </c>
      <c r="K163" s="53">
        <v>56.15</v>
      </c>
      <c r="L163" s="53">
        <v>56.15</v>
      </c>
      <c r="M163" s="117"/>
      <c r="N163" s="117"/>
      <c r="O163" s="76"/>
      <c r="P163" s="76"/>
      <c r="Q163" s="76"/>
      <c r="R163" s="76"/>
      <c r="S163" s="76"/>
      <c r="T163" s="76"/>
      <c r="U163" s="76"/>
      <c r="V163" s="79"/>
      <c r="W163" s="79"/>
      <c r="X163" s="79"/>
      <c r="Y163" s="79"/>
      <c r="Z163" s="79"/>
    </row>
    <row r="164" spans="1:26" s="80" customFormat="1" ht="34.5" customHeight="1" x14ac:dyDescent="0.25">
      <c r="A164" s="115"/>
      <c r="B164" s="115"/>
      <c r="C164" s="121"/>
      <c r="D164" s="118"/>
      <c r="E164" s="59" t="s">
        <v>214</v>
      </c>
      <c r="F164" s="58">
        <v>0</v>
      </c>
      <c r="G164" s="53">
        <f>SUM(H164:L164)</f>
        <v>0</v>
      </c>
      <c r="H164" s="53">
        <v>0</v>
      </c>
      <c r="I164" s="53">
        <v>0</v>
      </c>
      <c r="J164" s="53">
        <v>0</v>
      </c>
      <c r="K164" s="53">
        <v>0</v>
      </c>
      <c r="L164" s="53">
        <v>0</v>
      </c>
      <c r="M164" s="118"/>
      <c r="N164" s="118"/>
      <c r="O164" s="76"/>
      <c r="P164" s="76"/>
      <c r="Q164" s="76"/>
      <c r="R164" s="76"/>
      <c r="S164" s="76"/>
      <c r="T164" s="76"/>
      <c r="U164" s="76"/>
      <c r="V164" s="79"/>
      <c r="W164" s="79"/>
      <c r="X164" s="79"/>
      <c r="Y164" s="79"/>
      <c r="Z164" s="79"/>
    </row>
    <row r="165" spans="1:26" s="80" customFormat="1" ht="18.75" customHeight="1" x14ac:dyDescent="0.25">
      <c r="A165" s="113"/>
      <c r="B165" s="113">
        <v>6</v>
      </c>
      <c r="C165" s="119" t="s">
        <v>229</v>
      </c>
      <c r="D165" s="116" t="s">
        <v>250</v>
      </c>
      <c r="E165" s="59" t="s">
        <v>91</v>
      </c>
      <c r="F165" s="58">
        <f t="shared" ref="F165:K165" si="253">F166+F167</f>
        <v>0</v>
      </c>
      <c r="G165" s="53">
        <f t="shared" ref="G165" si="254">G167+G166</f>
        <v>0</v>
      </c>
      <c r="H165" s="53">
        <f t="shared" ref="H165" si="255">H166+H167</f>
        <v>0</v>
      </c>
      <c r="I165" s="53">
        <f t="shared" si="253"/>
        <v>0</v>
      </c>
      <c r="J165" s="53">
        <f t="shared" si="253"/>
        <v>0</v>
      </c>
      <c r="K165" s="53">
        <f t="shared" si="253"/>
        <v>0</v>
      </c>
      <c r="L165" s="53">
        <f t="shared" ref="L165" si="256">L166+L167</f>
        <v>0</v>
      </c>
      <c r="M165" s="116" t="s">
        <v>73</v>
      </c>
      <c r="N165" s="116" t="s">
        <v>76</v>
      </c>
      <c r="O165" s="76"/>
      <c r="P165" s="76"/>
      <c r="Q165" s="76"/>
      <c r="R165" s="76"/>
      <c r="S165" s="76"/>
      <c r="T165" s="76"/>
      <c r="U165" s="76"/>
      <c r="V165" s="79"/>
      <c r="W165" s="79"/>
      <c r="X165" s="79"/>
      <c r="Y165" s="79"/>
      <c r="Z165" s="79"/>
    </row>
    <row r="166" spans="1:26" s="80" customFormat="1" ht="31.5" customHeight="1" x14ac:dyDescent="0.25">
      <c r="A166" s="114"/>
      <c r="B166" s="114"/>
      <c r="C166" s="120"/>
      <c r="D166" s="117"/>
      <c r="E166" s="59" t="s">
        <v>218</v>
      </c>
      <c r="F166" s="58">
        <v>0</v>
      </c>
      <c r="G166" s="53">
        <f>SUM(H166:L166)</f>
        <v>0</v>
      </c>
      <c r="H166" s="53">
        <v>0</v>
      </c>
      <c r="I166" s="53">
        <v>0</v>
      </c>
      <c r="J166" s="53">
        <v>0</v>
      </c>
      <c r="K166" s="53">
        <v>0</v>
      </c>
      <c r="L166" s="53">
        <v>0</v>
      </c>
      <c r="M166" s="117"/>
      <c r="N166" s="117"/>
      <c r="O166" s="76"/>
      <c r="P166" s="76"/>
      <c r="Q166" s="76"/>
      <c r="R166" s="76"/>
      <c r="S166" s="76"/>
      <c r="T166" s="76"/>
      <c r="U166" s="76"/>
      <c r="V166" s="79"/>
      <c r="W166" s="79"/>
      <c r="X166" s="79"/>
      <c r="Y166" s="79"/>
      <c r="Z166" s="79"/>
    </row>
    <row r="167" spans="1:26" s="80" customFormat="1" ht="31.5" customHeight="1" x14ac:dyDescent="0.25">
      <c r="A167" s="115"/>
      <c r="B167" s="115"/>
      <c r="C167" s="121"/>
      <c r="D167" s="118"/>
      <c r="E167" s="59" t="s">
        <v>214</v>
      </c>
      <c r="F167" s="58">
        <v>0</v>
      </c>
      <c r="G167" s="53">
        <f>SUM(H167:L167)</f>
        <v>0</v>
      </c>
      <c r="H167" s="53">
        <v>0</v>
      </c>
      <c r="I167" s="53">
        <v>0</v>
      </c>
      <c r="J167" s="53">
        <v>0</v>
      </c>
      <c r="K167" s="53">
        <v>0</v>
      </c>
      <c r="L167" s="53">
        <v>0</v>
      </c>
      <c r="M167" s="118"/>
      <c r="N167" s="118"/>
      <c r="O167" s="76"/>
      <c r="P167" s="76"/>
      <c r="Q167" s="76"/>
      <c r="R167" s="76"/>
      <c r="S167" s="76"/>
      <c r="T167" s="76"/>
      <c r="U167" s="76"/>
      <c r="V167" s="79"/>
      <c r="W167" s="79"/>
      <c r="X167" s="79"/>
      <c r="Y167" s="79"/>
      <c r="Z167" s="79"/>
    </row>
    <row r="168" spans="1:26" s="80" customFormat="1" ht="17.25" customHeight="1" x14ac:dyDescent="0.25">
      <c r="A168" s="113"/>
      <c r="B168" s="113">
        <v>7</v>
      </c>
      <c r="C168" s="119" t="s">
        <v>230</v>
      </c>
      <c r="D168" s="116" t="s">
        <v>250</v>
      </c>
      <c r="E168" s="59" t="s">
        <v>91</v>
      </c>
      <c r="F168" s="58">
        <f t="shared" ref="F168:H195" si="257">F169+F170</f>
        <v>0</v>
      </c>
      <c r="G168" s="53">
        <f t="shared" ref="G168" si="258">G170+G169</f>
        <v>43.19</v>
      </c>
      <c r="H168" s="53">
        <f>H169+H170</f>
        <v>43.19</v>
      </c>
      <c r="I168" s="53">
        <f>I169+I170</f>
        <v>0</v>
      </c>
      <c r="J168" s="53">
        <f t="shared" ref="J168:K168" si="259">J169+J170</f>
        <v>0</v>
      </c>
      <c r="K168" s="53">
        <f t="shared" si="259"/>
        <v>0</v>
      </c>
      <c r="L168" s="53">
        <f t="shared" ref="L168" si="260">L169+L170</f>
        <v>0</v>
      </c>
      <c r="M168" s="116" t="s">
        <v>73</v>
      </c>
      <c r="N168" s="116" t="s">
        <v>77</v>
      </c>
      <c r="O168" s="76"/>
      <c r="P168" s="76"/>
      <c r="Q168" s="76"/>
      <c r="R168" s="76"/>
      <c r="S168" s="76"/>
      <c r="T168" s="76"/>
      <c r="U168" s="76"/>
      <c r="V168" s="79"/>
      <c r="W168" s="79"/>
      <c r="X168" s="79"/>
      <c r="Y168" s="79"/>
      <c r="Z168" s="79"/>
    </row>
    <row r="169" spans="1:26" s="80" customFormat="1" ht="29.25" customHeight="1" x14ac:dyDescent="0.25">
      <c r="A169" s="114"/>
      <c r="B169" s="114"/>
      <c r="C169" s="120"/>
      <c r="D169" s="117"/>
      <c r="E169" s="59" t="s">
        <v>218</v>
      </c>
      <c r="F169" s="58">
        <v>0</v>
      </c>
      <c r="G169" s="53">
        <f>SUM(H169:L169)</f>
        <v>43.19</v>
      </c>
      <c r="H169" s="53">
        <v>43.19</v>
      </c>
      <c r="I169" s="53">
        <v>0</v>
      </c>
      <c r="J169" s="53">
        <v>0</v>
      </c>
      <c r="K169" s="53">
        <v>0</v>
      </c>
      <c r="L169" s="53">
        <v>0</v>
      </c>
      <c r="M169" s="117"/>
      <c r="N169" s="117"/>
      <c r="O169" s="76"/>
      <c r="P169" s="76"/>
      <c r="Q169" s="76"/>
      <c r="R169" s="76"/>
      <c r="S169" s="76"/>
      <c r="T169" s="76"/>
      <c r="U169" s="76"/>
      <c r="V169" s="79"/>
      <c r="W169" s="79"/>
      <c r="X169" s="79"/>
      <c r="Y169" s="79"/>
      <c r="Z169" s="79"/>
    </row>
    <row r="170" spans="1:26" s="80" customFormat="1" ht="29.25" customHeight="1" x14ac:dyDescent="0.25">
      <c r="A170" s="115"/>
      <c r="B170" s="115"/>
      <c r="C170" s="121"/>
      <c r="D170" s="118"/>
      <c r="E170" s="59" t="s">
        <v>214</v>
      </c>
      <c r="F170" s="58">
        <v>0</v>
      </c>
      <c r="G170" s="53">
        <f>SUM(H170:L170)</f>
        <v>0</v>
      </c>
      <c r="H170" s="53">
        <v>0</v>
      </c>
      <c r="I170" s="53">
        <v>0</v>
      </c>
      <c r="J170" s="53">
        <v>0</v>
      </c>
      <c r="K170" s="53">
        <v>0</v>
      </c>
      <c r="L170" s="53">
        <v>0</v>
      </c>
      <c r="M170" s="118"/>
      <c r="N170" s="118"/>
      <c r="O170" s="76"/>
      <c r="P170" s="76"/>
      <c r="Q170" s="76"/>
      <c r="R170" s="76"/>
      <c r="S170" s="76"/>
      <c r="T170" s="76"/>
      <c r="U170" s="76"/>
      <c r="V170" s="79"/>
      <c r="W170" s="79"/>
      <c r="X170" s="79"/>
      <c r="Y170" s="79"/>
      <c r="Z170" s="79"/>
    </row>
    <row r="171" spans="1:26" s="80" customFormat="1" ht="22.5" customHeight="1" x14ac:dyDescent="0.25">
      <c r="A171" s="113"/>
      <c r="B171" s="113">
        <v>8</v>
      </c>
      <c r="C171" s="119" t="s">
        <v>175</v>
      </c>
      <c r="D171" s="116" t="s">
        <v>250</v>
      </c>
      <c r="E171" s="59" t="s">
        <v>91</v>
      </c>
      <c r="F171" s="58">
        <f t="shared" si="257"/>
        <v>0</v>
      </c>
      <c r="G171" s="53">
        <f t="shared" ref="G171" si="261">G173+G172</f>
        <v>109</v>
      </c>
      <c r="H171" s="53">
        <f t="shared" si="257"/>
        <v>109</v>
      </c>
      <c r="I171" s="53">
        <f>I172+I173</f>
        <v>0</v>
      </c>
      <c r="J171" s="53">
        <f t="shared" ref="J171:K171" si="262">J172+J173</f>
        <v>0</v>
      </c>
      <c r="K171" s="53">
        <f t="shared" si="262"/>
        <v>0</v>
      </c>
      <c r="L171" s="53">
        <f t="shared" ref="L171" si="263">L172+L173</f>
        <v>0</v>
      </c>
      <c r="M171" s="116" t="s">
        <v>73</v>
      </c>
      <c r="N171" s="116" t="s">
        <v>35</v>
      </c>
      <c r="O171" s="76"/>
      <c r="P171" s="76"/>
      <c r="Q171" s="76"/>
      <c r="R171" s="76"/>
      <c r="S171" s="76"/>
      <c r="T171" s="76"/>
      <c r="U171" s="76"/>
      <c r="V171" s="79"/>
      <c r="W171" s="79"/>
      <c r="X171" s="79"/>
      <c r="Y171" s="79"/>
      <c r="Z171" s="79"/>
    </row>
    <row r="172" spans="1:26" s="80" customFormat="1" ht="34.5" customHeight="1" x14ac:dyDescent="0.25">
      <c r="A172" s="114"/>
      <c r="B172" s="114"/>
      <c r="C172" s="120"/>
      <c r="D172" s="117"/>
      <c r="E172" s="59" t="s">
        <v>218</v>
      </c>
      <c r="F172" s="58">
        <v>0</v>
      </c>
      <c r="G172" s="53">
        <f>SUM(H172:L172)</f>
        <v>109</v>
      </c>
      <c r="H172" s="53">
        <v>109</v>
      </c>
      <c r="I172" s="53">
        <v>0</v>
      </c>
      <c r="J172" s="53">
        <v>0</v>
      </c>
      <c r="K172" s="53">
        <v>0</v>
      </c>
      <c r="L172" s="53">
        <v>0</v>
      </c>
      <c r="M172" s="117"/>
      <c r="N172" s="117"/>
      <c r="O172" s="76"/>
      <c r="P172" s="76"/>
      <c r="Q172" s="76"/>
      <c r="R172" s="76"/>
      <c r="S172" s="76"/>
      <c r="T172" s="76"/>
      <c r="U172" s="76"/>
      <c r="V172" s="79"/>
      <c r="W172" s="79"/>
      <c r="X172" s="79"/>
      <c r="Y172" s="79"/>
      <c r="Z172" s="79"/>
    </row>
    <row r="173" spans="1:26" s="80" customFormat="1" ht="34.5" customHeight="1" x14ac:dyDescent="0.25">
      <c r="A173" s="115"/>
      <c r="B173" s="115"/>
      <c r="C173" s="121"/>
      <c r="D173" s="118"/>
      <c r="E173" s="59" t="s">
        <v>214</v>
      </c>
      <c r="F173" s="58">
        <v>0</v>
      </c>
      <c r="G173" s="53">
        <f>SUM(H173:L173)</f>
        <v>0</v>
      </c>
      <c r="H173" s="53">
        <v>0</v>
      </c>
      <c r="I173" s="53">
        <v>0</v>
      </c>
      <c r="J173" s="53">
        <v>0</v>
      </c>
      <c r="K173" s="53">
        <v>0</v>
      </c>
      <c r="L173" s="53">
        <v>0</v>
      </c>
      <c r="M173" s="118"/>
      <c r="N173" s="118"/>
      <c r="O173" s="76"/>
      <c r="P173" s="76"/>
      <c r="Q173" s="76"/>
      <c r="R173" s="76"/>
      <c r="S173" s="76"/>
      <c r="T173" s="76"/>
      <c r="U173" s="76"/>
      <c r="V173" s="79"/>
      <c r="W173" s="79"/>
      <c r="X173" s="79"/>
      <c r="Y173" s="79"/>
      <c r="Z173" s="79"/>
    </row>
    <row r="174" spans="1:26" s="69" customFormat="1" ht="21" customHeight="1" x14ac:dyDescent="0.25">
      <c r="A174" s="113"/>
      <c r="B174" s="113">
        <v>9</v>
      </c>
      <c r="C174" s="119" t="s">
        <v>231</v>
      </c>
      <c r="D174" s="116" t="s">
        <v>250</v>
      </c>
      <c r="E174" s="59" t="s">
        <v>91</v>
      </c>
      <c r="F174" s="58">
        <f t="shared" si="257"/>
        <v>0</v>
      </c>
      <c r="G174" s="53">
        <f t="shared" ref="G174" si="264">G176+G175</f>
        <v>0</v>
      </c>
      <c r="H174" s="53">
        <f t="shared" ref="H174" si="265">H175+H176</f>
        <v>0</v>
      </c>
      <c r="I174" s="53">
        <f>I175+I176</f>
        <v>0</v>
      </c>
      <c r="J174" s="53">
        <f t="shared" ref="J174:K174" si="266">J175+J176</f>
        <v>0</v>
      </c>
      <c r="K174" s="53">
        <f t="shared" si="266"/>
        <v>0</v>
      </c>
      <c r="L174" s="53">
        <f t="shared" ref="L174" si="267">L175+L176</f>
        <v>0</v>
      </c>
      <c r="M174" s="116" t="s">
        <v>73</v>
      </c>
      <c r="N174" s="116" t="s">
        <v>35</v>
      </c>
      <c r="O174" s="72"/>
      <c r="P174" s="73"/>
      <c r="Q174" s="73"/>
      <c r="R174" s="73"/>
      <c r="S174" s="73"/>
      <c r="T174" s="73"/>
      <c r="U174" s="73"/>
      <c r="V174" s="74"/>
      <c r="W174" s="74"/>
      <c r="X174" s="74"/>
      <c r="Y174" s="74"/>
      <c r="Z174" s="74"/>
    </row>
    <row r="175" spans="1:26" s="69" customFormat="1" ht="30.75" customHeight="1" x14ac:dyDescent="0.25">
      <c r="A175" s="114"/>
      <c r="B175" s="114"/>
      <c r="C175" s="120"/>
      <c r="D175" s="117"/>
      <c r="E175" s="59" t="s">
        <v>218</v>
      </c>
      <c r="F175" s="58">
        <v>0</v>
      </c>
      <c r="G175" s="53">
        <f>SUM(H175:L175)</f>
        <v>0</v>
      </c>
      <c r="H175" s="53">
        <v>0</v>
      </c>
      <c r="I175" s="53">
        <v>0</v>
      </c>
      <c r="J175" s="53">
        <v>0</v>
      </c>
      <c r="K175" s="53">
        <v>0</v>
      </c>
      <c r="L175" s="53">
        <v>0</v>
      </c>
      <c r="M175" s="117"/>
      <c r="N175" s="117"/>
      <c r="O175" s="72"/>
      <c r="P175" s="73"/>
      <c r="Q175" s="73"/>
      <c r="R175" s="73"/>
      <c r="S175" s="73"/>
      <c r="T175" s="73"/>
      <c r="U175" s="73"/>
      <c r="V175" s="74"/>
      <c r="W175" s="74"/>
      <c r="X175" s="74"/>
      <c r="Y175" s="74"/>
      <c r="Z175" s="74"/>
    </row>
    <row r="176" spans="1:26" s="69" customFormat="1" ht="30.75" customHeight="1" x14ac:dyDescent="0.25">
      <c r="A176" s="115"/>
      <c r="B176" s="115"/>
      <c r="C176" s="121"/>
      <c r="D176" s="118"/>
      <c r="E176" s="59" t="s">
        <v>214</v>
      </c>
      <c r="F176" s="58">
        <v>0</v>
      </c>
      <c r="G176" s="53">
        <f>SUM(H176:L176)</f>
        <v>0</v>
      </c>
      <c r="H176" s="53">
        <v>0</v>
      </c>
      <c r="I176" s="53">
        <v>0</v>
      </c>
      <c r="J176" s="53">
        <v>0</v>
      </c>
      <c r="K176" s="53">
        <v>0</v>
      </c>
      <c r="L176" s="53">
        <v>0</v>
      </c>
      <c r="M176" s="118"/>
      <c r="N176" s="118"/>
      <c r="O176" s="72"/>
      <c r="P176" s="73"/>
      <c r="Q176" s="73"/>
      <c r="R176" s="73"/>
      <c r="S176" s="73"/>
      <c r="T176" s="73"/>
      <c r="U176" s="73"/>
      <c r="V176" s="74"/>
      <c r="W176" s="74"/>
      <c r="X176" s="74"/>
      <c r="Y176" s="74"/>
      <c r="Z176" s="74"/>
    </row>
    <row r="177" spans="1:26" s="69" customFormat="1" ht="19.5" customHeight="1" x14ac:dyDescent="0.25">
      <c r="A177" s="113"/>
      <c r="B177" s="113">
        <v>10</v>
      </c>
      <c r="C177" s="119" t="s">
        <v>232</v>
      </c>
      <c r="D177" s="116" t="s">
        <v>250</v>
      </c>
      <c r="E177" s="59" t="s">
        <v>91</v>
      </c>
      <c r="F177" s="58">
        <f t="shared" si="257"/>
        <v>6083.9</v>
      </c>
      <c r="G177" s="53">
        <f t="shared" ref="G177" si="268">G179+G178</f>
        <v>10758.49</v>
      </c>
      <c r="H177" s="53">
        <f>H178+H179</f>
        <v>10426.4</v>
      </c>
      <c r="I177" s="53">
        <f>I178+I179</f>
        <v>81.349999999999994</v>
      </c>
      <c r="J177" s="53">
        <f t="shared" ref="J177:K177" si="269">J178+J179</f>
        <v>83.58</v>
      </c>
      <c r="K177" s="53">
        <f t="shared" si="269"/>
        <v>83.58</v>
      </c>
      <c r="L177" s="53">
        <f t="shared" ref="L177" si="270">L178+L179</f>
        <v>83.58</v>
      </c>
      <c r="M177" s="116" t="s">
        <v>51</v>
      </c>
      <c r="N177" s="116" t="s">
        <v>35</v>
      </c>
      <c r="O177" s="72"/>
      <c r="P177" s="73"/>
      <c r="Q177" s="73"/>
      <c r="R177" s="73"/>
      <c r="S177" s="73"/>
      <c r="T177" s="73"/>
      <c r="U177" s="73"/>
      <c r="V177" s="74"/>
      <c r="W177" s="74"/>
      <c r="X177" s="74"/>
      <c r="Y177" s="74"/>
      <c r="Z177" s="74"/>
    </row>
    <row r="178" spans="1:26" s="69" customFormat="1" ht="30" customHeight="1" x14ac:dyDescent="0.25">
      <c r="A178" s="114"/>
      <c r="B178" s="114"/>
      <c r="C178" s="120"/>
      <c r="D178" s="117"/>
      <c r="E178" s="59" t="s">
        <v>218</v>
      </c>
      <c r="F178" s="58">
        <v>6083.9</v>
      </c>
      <c r="G178" s="53">
        <f>SUM(H178:L178)</f>
        <v>10758.49</v>
      </c>
      <c r="H178" s="53">
        <v>10426.4</v>
      </c>
      <c r="I178" s="53">
        <v>81.349999999999994</v>
      </c>
      <c r="J178" s="53">
        <v>83.58</v>
      </c>
      <c r="K178" s="53">
        <v>83.58</v>
      </c>
      <c r="L178" s="53">
        <v>83.58</v>
      </c>
      <c r="M178" s="117"/>
      <c r="N178" s="117"/>
      <c r="O178" s="72">
        <v>8103354.0499999998</v>
      </c>
      <c r="P178" s="73"/>
      <c r="Q178" s="73"/>
      <c r="R178" s="73"/>
      <c r="S178" s="73"/>
      <c r="T178" s="73"/>
      <c r="U178" s="73"/>
      <c r="V178" s="74"/>
      <c r="W178" s="74"/>
      <c r="X178" s="74"/>
      <c r="Y178" s="74"/>
      <c r="Z178" s="74"/>
    </row>
    <row r="179" spans="1:26" s="69" customFormat="1" ht="30" customHeight="1" x14ac:dyDescent="0.25">
      <c r="A179" s="115"/>
      <c r="B179" s="115"/>
      <c r="C179" s="121"/>
      <c r="D179" s="118"/>
      <c r="E179" s="59" t="s">
        <v>214</v>
      </c>
      <c r="F179" s="58">
        <v>0</v>
      </c>
      <c r="G179" s="53">
        <f>SUM(H179:L179)</f>
        <v>0</v>
      </c>
      <c r="H179" s="53">
        <v>0</v>
      </c>
      <c r="I179" s="53">
        <v>0</v>
      </c>
      <c r="J179" s="53">
        <v>0</v>
      </c>
      <c r="K179" s="53">
        <v>0</v>
      </c>
      <c r="L179" s="53">
        <v>0</v>
      </c>
      <c r="M179" s="118"/>
      <c r="N179" s="118"/>
      <c r="O179" s="72">
        <v>2243278.5099999998</v>
      </c>
      <c r="P179" s="73"/>
      <c r="Q179" s="73"/>
      <c r="R179" s="73"/>
      <c r="S179" s="73"/>
      <c r="T179" s="73"/>
      <c r="U179" s="73"/>
      <c r="V179" s="74"/>
      <c r="W179" s="74"/>
      <c r="X179" s="74"/>
      <c r="Y179" s="74"/>
      <c r="Z179" s="74"/>
    </row>
    <row r="180" spans="1:26" s="69" customFormat="1" ht="19.5" customHeight="1" x14ac:dyDescent="0.25">
      <c r="A180" s="113"/>
      <c r="B180" s="113">
        <v>11</v>
      </c>
      <c r="C180" s="119" t="s">
        <v>212</v>
      </c>
      <c r="D180" s="116" t="s">
        <v>250</v>
      </c>
      <c r="E180" s="59" t="s">
        <v>91</v>
      </c>
      <c r="F180" s="58">
        <f t="shared" si="257"/>
        <v>0</v>
      </c>
      <c r="G180" s="53">
        <f t="shared" ref="G180" si="271">G182+G181</f>
        <v>1104.1400000000001</v>
      </c>
      <c r="H180" s="53">
        <f t="shared" ref="H180" si="272">H181+H182</f>
        <v>5</v>
      </c>
      <c r="I180" s="53">
        <v>917.88</v>
      </c>
      <c r="J180" s="53">
        <f t="shared" ref="J180:K180" si="273">J181+J182</f>
        <v>60.42</v>
      </c>
      <c r="K180" s="53">
        <f t="shared" si="273"/>
        <v>60.42</v>
      </c>
      <c r="L180" s="53">
        <f t="shared" ref="L180" si="274">L181+L182</f>
        <v>60.42</v>
      </c>
      <c r="M180" s="116" t="s">
        <v>51</v>
      </c>
      <c r="N180" s="116" t="s">
        <v>35</v>
      </c>
      <c r="O180" s="72"/>
      <c r="P180" s="73"/>
      <c r="Q180" s="73"/>
      <c r="R180" s="73"/>
      <c r="S180" s="73"/>
      <c r="T180" s="73"/>
      <c r="U180" s="73"/>
      <c r="V180" s="74"/>
      <c r="W180" s="74"/>
      <c r="X180" s="74"/>
      <c r="Y180" s="74"/>
      <c r="Z180" s="74"/>
    </row>
    <row r="181" spans="1:26" s="69" customFormat="1" ht="29.25" customHeight="1" x14ac:dyDescent="0.25">
      <c r="A181" s="114"/>
      <c r="B181" s="114"/>
      <c r="C181" s="120"/>
      <c r="D181" s="117"/>
      <c r="E181" s="59" t="s">
        <v>218</v>
      </c>
      <c r="F181" s="58">
        <v>0</v>
      </c>
      <c r="G181" s="53">
        <f>SUM(H181:L181)</f>
        <v>1104.1400000000001</v>
      </c>
      <c r="H181" s="53">
        <v>5</v>
      </c>
      <c r="I181" s="53">
        <v>917.88</v>
      </c>
      <c r="J181" s="53">
        <v>60.42</v>
      </c>
      <c r="K181" s="53">
        <v>60.42</v>
      </c>
      <c r="L181" s="53">
        <v>60.42</v>
      </c>
      <c r="M181" s="117"/>
      <c r="N181" s="117"/>
      <c r="O181" s="72">
        <v>10346.63256</v>
      </c>
      <c r="P181" s="73"/>
      <c r="Q181" s="73"/>
      <c r="R181" s="73"/>
      <c r="S181" s="73"/>
      <c r="T181" s="73"/>
      <c r="U181" s="73"/>
      <c r="V181" s="74"/>
      <c r="W181" s="74"/>
      <c r="X181" s="74"/>
      <c r="Y181" s="74"/>
      <c r="Z181" s="74"/>
    </row>
    <row r="182" spans="1:26" s="69" customFormat="1" ht="29.25" customHeight="1" x14ac:dyDescent="0.25">
      <c r="A182" s="115"/>
      <c r="B182" s="115"/>
      <c r="C182" s="121"/>
      <c r="D182" s="118"/>
      <c r="E182" s="59" t="s">
        <v>214</v>
      </c>
      <c r="F182" s="58">
        <v>0</v>
      </c>
      <c r="G182" s="53">
        <f>SUM(H182:L182)</f>
        <v>0</v>
      </c>
      <c r="H182" s="53">
        <v>0</v>
      </c>
      <c r="I182" s="53">
        <v>0</v>
      </c>
      <c r="J182" s="53">
        <v>0</v>
      </c>
      <c r="K182" s="53">
        <v>0</v>
      </c>
      <c r="L182" s="53">
        <v>0</v>
      </c>
      <c r="M182" s="118"/>
      <c r="N182" s="118"/>
      <c r="O182" s="72"/>
      <c r="P182" s="73"/>
      <c r="Q182" s="73"/>
      <c r="R182" s="73"/>
      <c r="S182" s="73"/>
      <c r="T182" s="73"/>
      <c r="U182" s="73"/>
      <c r="V182" s="74"/>
      <c r="W182" s="74"/>
      <c r="X182" s="74"/>
      <c r="Y182" s="74"/>
      <c r="Z182" s="74"/>
    </row>
    <row r="183" spans="1:26" s="66" customFormat="1" ht="18" customHeight="1" x14ac:dyDescent="0.25">
      <c r="A183" s="113"/>
      <c r="B183" s="113">
        <v>13</v>
      </c>
      <c r="C183" s="119" t="s">
        <v>178</v>
      </c>
      <c r="D183" s="116" t="s">
        <v>250</v>
      </c>
      <c r="E183" s="59" t="s">
        <v>91</v>
      </c>
      <c r="F183" s="58">
        <f t="shared" si="257"/>
        <v>0</v>
      </c>
      <c r="G183" s="53">
        <f t="shared" ref="G183" si="275">G185+G184</f>
        <v>240</v>
      </c>
      <c r="H183" s="53">
        <f t="shared" ref="H183:H195" si="276">H184+H185</f>
        <v>0</v>
      </c>
      <c r="I183" s="53">
        <f>SUM(I184:I185)</f>
        <v>54</v>
      </c>
      <c r="J183" s="53">
        <f t="shared" ref="J183:K183" si="277">SUM(J184:J185)</f>
        <v>62</v>
      </c>
      <c r="K183" s="53">
        <f t="shared" si="277"/>
        <v>62</v>
      </c>
      <c r="L183" s="53">
        <f t="shared" ref="L183" si="278">SUM(L184:L185)</f>
        <v>62</v>
      </c>
      <c r="M183" s="116" t="s">
        <v>73</v>
      </c>
      <c r="N183" s="116" t="s">
        <v>39</v>
      </c>
      <c r="O183" s="63"/>
    </row>
    <row r="184" spans="1:26" s="66" customFormat="1" ht="32.25" customHeight="1" x14ac:dyDescent="0.25">
      <c r="A184" s="114"/>
      <c r="B184" s="114"/>
      <c r="C184" s="142"/>
      <c r="D184" s="117"/>
      <c r="E184" s="59" t="s">
        <v>218</v>
      </c>
      <c r="F184" s="58">
        <v>0</v>
      </c>
      <c r="G184" s="53">
        <f>SUM(H184:L184)</f>
        <v>240</v>
      </c>
      <c r="H184" s="53">
        <v>0</v>
      </c>
      <c r="I184" s="53">
        <f>I187+I190</f>
        <v>54</v>
      </c>
      <c r="J184" s="53">
        <f t="shared" ref="J184:K184" si="279">J187+J190</f>
        <v>62</v>
      </c>
      <c r="K184" s="53">
        <f t="shared" si="279"/>
        <v>62</v>
      </c>
      <c r="L184" s="53">
        <f t="shared" ref="L184" si="280">L187+L190</f>
        <v>62</v>
      </c>
      <c r="M184" s="117"/>
      <c r="N184" s="117"/>
      <c r="O184" s="63"/>
    </row>
    <row r="185" spans="1:26" s="66" customFormat="1" ht="30" customHeight="1" x14ac:dyDescent="0.25">
      <c r="A185" s="115"/>
      <c r="B185" s="115"/>
      <c r="C185" s="143"/>
      <c r="D185" s="118"/>
      <c r="E185" s="59" t="s">
        <v>214</v>
      </c>
      <c r="F185" s="58">
        <v>0</v>
      </c>
      <c r="G185" s="53">
        <f>SUM(H185:L185)</f>
        <v>0</v>
      </c>
      <c r="H185" s="53">
        <v>0</v>
      </c>
      <c r="I185" s="53">
        <f>I188+I191</f>
        <v>0</v>
      </c>
      <c r="J185" s="53">
        <f t="shared" ref="J185:K185" si="281">J188+J191</f>
        <v>0</v>
      </c>
      <c r="K185" s="53">
        <f t="shared" si="281"/>
        <v>0</v>
      </c>
      <c r="L185" s="53">
        <f t="shared" ref="L185" si="282">L188+L191</f>
        <v>0</v>
      </c>
      <c r="M185" s="118"/>
      <c r="N185" s="118"/>
      <c r="O185" s="63"/>
    </row>
    <row r="186" spans="1:26" s="66" customFormat="1" ht="20.25" customHeight="1" x14ac:dyDescent="0.25">
      <c r="A186" s="113"/>
      <c r="B186" s="113">
        <v>14</v>
      </c>
      <c r="C186" s="119" t="s">
        <v>233</v>
      </c>
      <c r="D186" s="116" t="s">
        <v>250</v>
      </c>
      <c r="E186" s="59" t="s">
        <v>91</v>
      </c>
      <c r="F186" s="58">
        <f t="shared" si="257"/>
        <v>0</v>
      </c>
      <c r="G186" s="53">
        <f t="shared" ref="G186" si="283">G188+G187</f>
        <v>240</v>
      </c>
      <c r="H186" s="53">
        <f t="shared" si="276"/>
        <v>0</v>
      </c>
      <c r="I186" s="53">
        <f t="shared" ref="I186:K186" si="284">SUM(I187:I188)</f>
        <v>54</v>
      </c>
      <c r="J186" s="53">
        <f t="shared" si="284"/>
        <v>62</v>
      </c>
      <c r="K186" s="53">
        <f t="shared" si="284"/>
        <v>62</v>
      </c>
      <c r="L186" s="53">
        <f t="shared" ref="L186" si="285">SUM(L187:L188)</f>
        <v>62</v>
      </c>
      <c r="M186" s="116" t="s">
        <v>73</v>
      </c>
      <c r="N186" s="116" t="s">
        <v>39</v>
      </c>
      <c r="O186" s="63"/>
    </row>
    <row r="187" spans="1:26" s="66" customFormat="1" ht="30.75" customHeight="1" x14ac:dyDescent="0.25">
      <c r="A187" s="114"/>
      <c r="B187" s="114"/>
      <c r="C187" s="120"/>
      <c r="D187" s="117"/>
      <c r="E187" s="59" t="s">
        <v>218</v>
      </c>
      <c r="F187" s="58">
        <v>0</v>
      </c>
      <c r="G187" s="53">
        <f>SUM(H187:L187)</f>
        <v>240</v>
      </c>
      <c r="H187" s="53">
        <v>0</v>
      </c>
      <c r="I187" s="53">
        <v>54</v>
      </c>
      <c r="J187" s="53">
        <v>62</v>
      </c>
      <c r="K187" s="53">
        <v>62</v>
      </c>
      <c r="L187" s="53">
        <v>62</v>
      </c>
      <c r="M187" s="117"/>
      <c r="N187" s="117"/>
      <c r="O187" s="63"/>
    </row>
    <row r="188" spans="1:26" s="66" customFormat="1" ht="30.75" customHeight="1" x14ac:dyDescent="0.25">
      <c r="A188" s="115"/>
      <c r="B188" s="115"/>
      <c r="C188" s="121"/>
      <c r="D188" s="118"/>
      <c r="E188" s="59" t="s">
        <v>214</v>
      </c>
      <c r="F188" s="58">
        <v>0</v>
      </c>
      <c r="G188" s="53">
        <f>SUM(H188:L188)</f>
        <v>0</v>
      </c>
      <c r="H188" s="53">
        <v>0</v>
      </c>
      <c r="I188" s="53">
        <f t="shared" ref="I188:K188" si="286">I191+I194</f>
        <v>0</v>
      </c>
      <c r="J188" s="53">
        <f t="shared" si="286"/>
        <v>0</v>
      </c>
      <c r="K188" s="53">
        <f t="shared" si="286"/>
        <v>0</v>
      </c>
      <c r="L188" s="53">
        <f t="shared" ref="L188" si="287">L191+L194</f>
        <v>0</v>
      </c>
      <c r="M188" s="118"/>
      <c r="N188" s="118"/>
      <c r="O188" s="63"/>
    </row>
    <row r="189" spans="1:26" s="66" customFormat="1" ht="17.25" customHeight="1" x14ac:dyDescent="0.25">
      <c r="A189" s="113"/>
      <c r="B189" s="113">
        <v>15</v>
      </c>
      <c r="C189" s="119" t="s">
        <v>234</v>
      </c>
      <c r="D189" s="116" t="s">
        <v>250</v>
      </c>
      <c r="E189" s="59" t="s">
        <v>91</v>
      </c>
      <c r="F189" s="58">
        <f t="shared" si="257"/>
        <v>0</v>
      </c>
      <c r="G189" s="53">
        <f t="shared" ref="G189" si="288">G191+G190</f>
        <v>0</v>
      </c>
      <c r="H189" s="53">
        <f t="shared" si="276"/>
        <v>0</v>
      </c>
      <c r="I189" s="53">
        <f>SUM(I190:I191)</f>
        <v>0</v>
      </c>
      <c r="J189" s="53">
        <f t="shared" ref="J189:K189" si="289">SUM(J190:J191)</f>
        <v>0</v>
      </c>
      <c r="K189" s="53">
        <f t="shared" si="289"/>
        <v>0</v>
      </c>
      <c r="L189" s="53">
        <f t="shared" ref="L189" si="290">SUM(L190:L191)</f>
        <v>0</v>
      </c>
      <c r="M189" s="116" t="s">
        <v>73</v>
      </c>
      <c r="N189" s="116" t="s">
        <v>39</v>
      </c>
      <c r="O189" s="63"/>
    </row>
    <row r="190" spans="1:26" s="66" customFormat="1" ht="31.5" customHeight="1" x14ac:dyDescent="0.25">
      <c r="A190" s="114"/>
      <c r="B190" s="114"/>
      <c r="C190" s="120"/>
      <c r="D190" s="117"/>
      <c r="E190" s="59" t="s">
        <v>218</v>
      </c>
      <c r="F190" s="58">
        <v>0</v>
      </c>
      <c r="G190" s="53">
        <f>SUM(H190:L190)</f>
        <v>0</v>
      </c>
      <c r="H190" s="53">
        <v>0</v>
      </c>
      <c r="I190" s="53">
        <v>0</v>
      </c>
      <c r="J190" s="53">
        <v>0</v>
      </c>
      <c r="K190" s="53">
        <v>0</v>
      </c>
      <c r="L190" s="53">
        <v>0</v>
      </c>
      <c r="M190" s="117"/>
      <c r="N190" s="117"/>
      <c r="O190" s="63"/>
    </row>
    <row r="191" spans="1:26" s="66" customFormat="1" ht="42" customHeight="1" x14ac:dyDescent="0.25">
      <c r="A191" s="115"/>
      <c r="B191" s="115"/>
      <c r="C191" s="121"/>
      <c r="D191" s="118"/>
      <c r="E191" s="59" t="s">
        <v>214</v>
      </c>
      <c r="F191" s="58">
        <v>0</v>
      </c>
      <c r="G191" s="53">
        <f>SUM(H191:L191)</f>
        <v>0</v>
      </c>
      <c r="H191" s="53">
        <v>0</v>
      </c>
      <c r="I191" s="53">
        <v>0</v>
      </c>
      <c r="J191" s="53">
        <v>0</v>
      </c>
      <c r="K191" s="53">
        <v>0</v>
      </c>
      <c r="L191" s="53">
        <v>0</v>
      </c>
      <c r="M191" s="118"/>
      <c r="N191" s="118"/>
      <c r="O191" s="63"/>
    </row>
    <row r="192" spans="1:26" s="66" customFormat="1" ht="21.75" customHeight="1" x14ac:dyDescent="0.25">
      <c r="A192" s="113"/>
      <c r="B192" s="113">
        <v>16</v>
      </c>
      <c r="C192" s="119" t="s">
        <v>179</v>
      </c>
      <c r="D192" s="116" t="s">
        <v>250</v>
      </c>
      <c r="E192" s="59" t="s">
        <v>91</v>
      </c>
      <c r="F192" s="58">
        <f t="shared" si="257"/>
        <v>0</v>
      </c>
      <c r="G192" s="53">
        <f>G194+G193</f>
        <v>0</v>
      </c>
      <c r="H192" s="53">
        <f t="shared" si="276"/>
        <v>0</v>
      </c>
      <c r="I192" s="53">
        <f t="shared" ref="I192:K192" si="291">SUM(I193:I194)</f>
        <v>0</v>
      </c>
      <c r="J192" s="53">
        <f t="shared" si="291"/>
        <v>0</v>
      </c>
      <c r="K192" s="53">
        <f t="shared" si="291"/>
        <v>0</v>
      </c>
      <c r="L192" s="53">
        <f t="shared" ref="L192" si="292">SUM(L193:L194)</f>
        <v>0</v>
      </c>
      <c r="M192" s="116" t="s">
        <v>73</v>
      </c>
      <c r="N192" s="116" t="s">
        <v>120</v>
      </c>
      <c r="O192" s="63"/>
    </row>
    <row r="193" spans="1:15" s="66" customFormat="1" ht="29.25" customHeight="1" x14ac:dyDescent="0.25">
      <c r="A193" s="114"/>
      <c r="B193" s="114"/>
      <c r="C193" s="142"/>
      <c r="D193" s="117"/>
      <c r="E193" s="59" t="s">
        <v>218</v>
      </c>
      <c r="F193" s="58">
        <v>0</v>
      </c>
      <c r="G193" s="53">
        <f>SUM(H193:L193)</f>
        <v>0</v>
      </c>
      <c r="H193" s="53">
        <v>0</v>
      </c>
      <c r="I193" s="53">
        <v>0</v>
      </c>
      <c r="J193" s="53">
        <v>0</v>
      </c>
      <c r="K193" s="53">
        <v>0</v>
      </c>
      <c r="L193" s="53">
        <v>0</v>
      </c>
      <c r="M193" s="117"/>
      <c r="N193" s="117"/>
      <c r="O193" s="63"/>
    </row>
    <row r="194" spans="1:15" s="66" customFormat="1" ht="29.25" customHeight="1" x14ac:dyDescent="0.25">
      <c r="A194" s="115"/>
      <c r="B194" s="115"/>
      <c r="C194" s="143"/>
      <c r="D194" s="118"/>
      <c r="E194" s="59" t="s">
        <v>214</v>
      </c>
      <c r="F194" s="58">
        <v>0</v>
      </c>
      <c r="G194" s="53">
        <f>SUM(H194:L194)</f>
        <v>0</v>
      </c>
      <c r="H194" s="53">
        <v>0</v>
      </c>
      <c r="I194" s="53">
        <v>0</v>
      </c>
      <c r="J194" s="53">
        <v>0</v>
      </c>
      <c r="K194" s="53">
        <v>0</v>
      </c>
      <c r="L194" s="53">
        <v>0</v>
      </c>
      <c r="M194" s="118"/>
      <c r="N194" s="118"/>
      <c r="O194" s="63"/>
    </row>
    <row r="195" spans="1:15" s="66" customFormat="1" ht="16.5" customHeight="1" x14ac:dyDescent="0.25">
      <c r="A195" s="113"/>
      <c r="B195" s="113">
        <v>17</v>
      </c>
      <c r="C195" s="119" t="s">
        <v>180</v>
      </c>
      <c r="D195" s="116" t="s">
        <v>250</v>
      </c>
      <c r="E195" s="59" t="s">
        <v>91</v>
      </c>
      <c r="F195" s="58">
        <f t="shared" si="257"/>
        <v>0</v>
      </c>
      <c r="G195" s="53">
        <f t="shared" ref="G195" si="293">G197+G196</f>
        <v>0</v>
      </c>
      <c r="H195" s="53">
        <f t="shared" si="276"/>
        <v>0</v>
      </c>
      <c r="I195" s="53">
        <f t="shared" ref="I195:K195" si="294">SUM(I196:I197)</f>
        <v>0</v>
      </c>
      <c r="J195" s="53">
        <f t="shared" si="294"/>
        <v>0</v>
      </c>
      <c r="K195" s="53">
        <f t="shared" si="294"/>
        <v>0</v>
      </c>
      <c r="L195" s="53">
        <f t="shared" ref="L195" si="295">SUM(L196:L197)</f>
        <v>0</v>
      </c>
      <c r="M195" s="116" t="s">
        <v>73</v>
      </c>
      <c r="N195" s="116" t="s">
        <v>120</v>
      </c>
      <c r="O195" s="63"/>
    </row>
    <row r="196" spans="1:15" s="66" customFormat="1" ht="29.25" customHeight="1" x14ac:dyDescent="0.25">
      <c r="A196" s="114"/>
      <c r="B196" s="114"/>
      <c r="C196" s="120"/>
      <c r="D196" s="117"/>
      <c r="E196" s="59" t="s">
        <v>218</v>
      </c>
      <c r="F196" s="58">
        <v>0</v>
      </c>
      <c r="G196" s="53">
        <f>SUM(H196:L196)</f>
        <v>0</v>
      </c>
      <c r="H196" s="53">
        <v>0</v>
      </c>
      <c r="I196" s="53">
        <v>0</v>
      </c>
      <c r="J196" s="53">
        <v>0</v>
      </c>
      <c r="K196" s="53">
        <v>0</v>
      </c>
      <c r="L196" s="53">
        <v>0</v>
      </c>
      <c r="M196" s="117"/>
      <c r="N196" s="117"/>
      <c r="O196" s="63"/>
    </row>
    <row r="197" spans="1:15" s="66" customFormat="1" ht="29.25" customHeight="1" x14ac:dyDescent="0.25">
      <c r="A197" s="115"/>
      <c r="B197" s="115"/>
      <c r="C197" s="121"/>
      <c r="D197" s="118"/>
      <c r="E197" s="59" t="s">
        <v>214</v>
      </c>
      <c r="F197" s="58">
        <v>0</v>
      </c>
      <c r="G197" s="53">
        <f>SUM(H197:L197)</f>
        <v>0</v>
      </c>
      <c r="H197" s="53">
        <v>0</v>
      </c>
      <c r="I197" s="53">
        <v>0</v>
      </c>
      <c r="J197" s="53">
        <v>0</v>
      </c>
      <c r="K197" s="53">
        <v>0</v>
      </c>
      <c r="L197" s="53">
        <v>0</v>
      </c>
      <c r="M197" s="118"/>
      <c r="N197" s="118"/>
      <c r="O197" s="63"/>
    </row>
    <row r="198" spans="1:15" s="66" customFormat="1" ht="16.5" customHeight="1" x14ac:dyDescent="0.25">
      <c r="B198" s="122" t="s">
        <v>15</v>
      </c>
      <c r="C198" s="123"/>
      <c r="D198" s="128" t="s">
        <v>91</v>
      </c>
      <c r="E198" s="129"/>
      <c r="F198" s="57">
        <f>SUM(F199:F200)</f>
        <v>6083.9</v>
      </c>
      <c r="G198" s="56">
        <f>SUM(G199:G200)</f>
        <v>12489.509999999998</v>
      </c>
      <c r="H198" s="56">
        <f t="shared" ref="H198:K198" si="296">SUM(H199:H200)</f>
        <v>10583.59</v>
      </c>
      <c r="I198" s="56">
        <f t="shared" si="296"/>
        <v>1053.23</v>
      </c>
      <c r="J198" s="56">
        <f t="shared" si="296"/>
        <v>284.23</v>
      </c>
      <c r="K198" s="56">
        <f t="shared" si="296"/>
        <v>284.23</v>
      </c>
      <c r="L198" s="56">
        <f t="shared" ref="L198" si="297">SUM(L199:L200)</f>
        <v>284.23</v>
      </c>
      <c r="M198" s="81"/>
      <c r="N198" s="82"/>
      <c r="O198" s="63"/>
    </row>
    <row r="199" spans="1:15" s="66" customFormat="1" ht="27.75" customHeight="1" x14ac:dyDescent="0.25">
      <c r="B199" s="124"/>
      <c r="C199" s="125"/>
      <c r="D199" s="128" t="s">
        <v>218</v>
      </c>
      <c r="E199" s="129"/>
      <c r="F199" s="57">
        <f>F193+F184+F151</f>
        <v>6083.9</v>
      </c>
      <c r="G199" s="57">
        <f>SUM(H199:L199)</f>
        <v>12489.509999999998</v>
      </c>
      <c r="H199" s="57">
        <f>H193+H184+H151</f>
        <v>10583.59</v>
      </c>
      <c r="I199" s="57">
        <f>I193+I184+I151</f>
        <v>1053.23</v>
      </c>
      <c r="J199" s="57">
        <f t="shared" ref="J199:K199" si="298">J193+J184+J151</f>
        <v>284.23</v>
      </c>
      <c r="K199" s="57">
        <f t="shared" si="298"/>
        <v>284.23</v>
      </c>
      <c r="L199" s="57">
        <f t="shared" ref="L199" si="299">L193+L184+L151</f>
        <v>284.23</v>
      </c>
      <c r="M199" s="81"/>
      <c r="N199" s="82"/>
      <c r="O199" s="63"/>
    </row>
    <row r="200" spans="1:15" s="66" customFormat="1" ht="27.75" customHeight="1" x14ac:dyDescent="0.25">
      <c r="B200" s="126"/>
      <c r="C200" s="127"/>
      <c r="D200" s="128" t="s">
        <v>214</v>
      </c>
      <c r="E200" s="129"/>
      <c r="F200" s="57">
        <f>F194+F185+F152</f>
        <v>0</v>
      </c>
      <c r="G200" s="57">
        <f>SUM(H200:L200)</f>
        <v>0</v>
      </c>
      <c r="H200" s="57">
        <f>H194+H185+H152</f>
        <v>0</v>
      </c>
      <c r="I200" s="57">
        <f>I194+I185+I152</f>
        <v>0</v>
      </c>
      <c r="J200" s="57">
        <f t="shared" ref="J200:K200" si="300">J194+J185+J152</f>
        <v>0</v>
      </c>
      <c r="K200" s="57">
        <f t="shared" si="300"/>
        <v>0</v>
      </c>
      <c r="L200" s="57">
        <f t="shared" ref="L200" si="301">L194+L185+L152</f>
        <v>0</v>
      </c>
      <c r="M200" s="81"/>
      <c r="N200" s="82"/>
      <c r="O200" s="63"/>
    </row>
    <row r="201" spans="1:15" s="75" customFormat="1" ht="26.25" customHeight="1" x14ac:dyDescent="0.25">
      <c r="B201" s="131" t="s">
        <v>200</v>
      </c>
      <c r="C201" s="131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  <c r="N201" s="131"/>
      <c r="O201" s="80"/>
    </row>
    <row r="202" spans="1:15" s="80" customFormat="1" ht="18.75" customHeight="1" x14ac:dyDescent="0.25">
      <c r="B202" s="113">
        <v>1</v>
      </c>
      <c r="C202" s="119" t="s">
        <v>181</v>
      </c>
      <c r="D202" s="116" t="s">
        <v>250</v>
      </c>
      <c r="E202" s="59" t="s">
        <v>91</v>
      </c>
      <c r="F202" s="56">
        <f t="shared" ref="F202:H202" si="302">F203+F204</f>
        <v>1420.25</v>
      </c>
      <c r="G202" s="53">
        <f t="shared" ref="G202" si="303">G204+G203</f>
        <v>7249.48</v>
      </c>
      <c r="H202" s="53">
        <f t="shared" si="302"/>
        <v>1420.25</v>
      </c>
      <c r="I202" s="53">
        <f t="shared" ref="I202" si="304">SUM(I203:I204)</f>
        <v>1408.64</v>
      </c>
      <c r="J202" s="53">
        <f t="shared" ref="J202" si="305">SUM(J203:J204)</f>
        <v>1473.53</v>
      </c>
      <c r="K202" s="53">
        <f t="shared" ref="K202" si="306">SUM(K203:K204)</f>
        <v>1473.53</v>
      </c>
      <c r="L202" s="53">
        <f t="shared" ref="L202" si="307">SUM(L203:L204)</f>
        <v>1473.53</v>
      </c>
      <c r="M202" s="116" t="s">
        <v>34</v>
      </c>
      <c r="N202" s="116" t="s">
        <v>72</v>
      </c>
    </row>
    <row r="203" spans="1:15" s="80" customFormat="1" ht="54.75" customHeight="1" x14ac:dyDescent="0.25">
      <c r="B203" s="114"/>
      <c r="C203" s="142"/>
      <c r="D203" s="117"/>
      <c r="E203" s="59" t="s">
        <v>218</v>
      </c>
      <c r="F203" s="56">
        <f>F206</f>
        <v>1420.25</v>
      </c>
      <c r="G203" s="53">
        <f>SUM(H203:L203)</f>
        <v>7249.48</v>
      </c>
      <c r="H203" s="53">
        <f>H206</f>
        <v>1420.25</v>
      </c>
      <c r="I203" s="53">
        <f>I206</f>
        <v>1408.64</v>
      </c>
      <c r="J203" s="53">
        <f t="shared" ref="J203:K203" si="308">J206</f>
        <v>1473.53</v>
      </c>
      <c r="K203" s="53">
        <f t="shared" si="308"/>
        <v>1473.53</v>
      </c>
      <c r="L203" s="53">
        <f t="shared" ref="L203" si="309">L206</f>
        <v>1473.53</v>
      </c>
      <c r="M203" s="117"/>
      <c r="N203" s="117"/>
    </row>
    <row r="204" spans="1:15" s="80" customFormat="1" ht="54.75" customHeight="1" x14ac:dyDescent="0.25">
      <c r="B204" s="115"/>
      <c r="C204" s="143"/>
      <c r="D204" s="118"/>
      <c r="E204" s="59" t="s">
        <v>214</v>
      </c>
      <c r="F204" s="56">
        <f>F207</f>
        <v>0</v>
      </c>
      <c r="G204" s="53">
        <f>SUM(H204:L204)</f>
        <v>0</v>
      </c>
      <c r="H204" s="53">
        <f>H207</f>
        <v>0</v>
      </c>
      <c r="I204" s="53">
        <f t="shared" ref="I204:K204" si="310">I207</f>
        <v>0</v>
      </c>
      <c r="J204" s="53">
        <f t="shared" si="310"/>
        <v>0</v>
      </c>
      <c r="K204" s="53">
        <f t="shared" si="310"/>
        <v>0</v>
      </c>
      <c r="L204" s="53">
        <f t="shared" ref="L204" si="311">L207</f>
        <v>0</v>
      </c>
      <c r="M204" s="118"/>
      <c r="N204" s="118"/>
    </row>
    <row r="205" spans="1:15" s="80" customFormat="1" ht="21.75" customHeight="1" x14ac:dyDescent="0.25">
      <c r="B205" s="113">
        <v>2</v>
      </c>
      <c r="C205" s="119" t="s">
        <v>235</v>
      </c>
      <c r="D205" s="116" t="s">
        <v>250</v>
      </c>
      <c r="E205" s="59" t="s">
        <v>91</v>
      </c>
      <c r="F205" s="58">
        <f t="shared" ref="F205:H205" si="312">F206+F207</f>
        <v>1420.25</v>
      </c>
      <c r="G205" s="53">
        <f t="shared" ref="G205" si="313">G207+G206</f>
        <v>7249.48</v>
      </c>
      <c r="H205" s="53">
        <f t="shared" si="312"/>
        <v>1420.25</v>
      </c>
      <c r="I205" s="53">
        <f t="shared" ref="I205" si="314">SUM(I206:I207)</f>
        <v>1408.64</v>
      </c>
      <c r="J205" s="53">
        <f t="shared" ref="J205" si="315">SUM(J206:J207)</f>
        <v>1473.53</v>
      </c>
      <c r="K205" s="53">
        <f t="shared" ref="K205" si="316">SUM(K206:K207)</f>
        <v>1473.53</v>
      </c>
      <c r="L205" s="53">
        <f t="shared" ref="L205" si="317">SUM(L206:L207)</f>
        <v>1473.53</v>
      </c>
      <c r="M205" s="116" t="s">
        <v>34</v>
      </c>
      <c r="N205" s="116" t="s">
        <v>40</v>
      </c>
    </row>
    <row r="206" spans="1:15" s="80" customFormat="1" ht="33.75" customHeight="1" x14ac:dyDescent="0.25">
      <c r="B206" s="114"/>
      <c r="C206" s="120"/>
      <c r="D206" s="117"/>
      <c r="E206" s="59" t="s">
        <v>218</v>
      </c>
      <c r="F206" s="58">
        <v>1420.25</v>
      </c>
      <c r="G206" s="53">
        <f>SUM(H206:L206)</f>
        <v>7249.48</v>
      </c>
      <c r="H206" s="53">
        <v>1420.25</v>
      </c>
      <c r="I206" s="53">
        <v>1408.64</v>
      </c>
      <c r="J206" s="53">
        <v>1473.53</v>
      </c>
      <c r="K206" s="53">
        <v>1473.53</v>
      </c>
      <c r="L206" s="53">
        <v>1473.53</v>
      </c>
      <c r="M206" s="117"/>
      <c r="N206" s="117"/>
    </row>
    <row r="207" spans="1:15" s="80" customFormat="1" ht="33.75" customHeight="1" x14ac:dyDescent="0.25">
      <c r="B207" s="115"/>
      <c r="C207" s="121"/>
      <c r="D207" s="118"/>
      <c r="E207" s="59" t="s">
        <v>214</v>
      </c>
      <c r="F207" s="58">
        <v>0</v>
      </c>
      <c r="G207" s="53">
        <f>SUM(H207:L207)</f>
        <v>0</v>
      </c>
      <c r="H207" s="53">
        <v>0</v>
      </c>
      <c r="I207" s="53">
        <v>0</v>
      </c>
      <c r="J207" s="53">
        <v>0</v>
      </c>
      <c r="K207" s="53">
        <v>0</v>
      </c>
      <c r="L207" s="53">
        <v>0</v>
      </c>
      <c r="M207" s="118"/>
      <c r="N207" s="118"/>
    </row>
    <row r="208" spans="1:15" s="69" customFormat="1" ht="18.75" customHeight="1" x14ac:dyDescent="0.25">
      <c r="B208" s="122" t="s">
        <v>52</v>
      </c>
      <c r="C208" s="123"/>
      <c r="D208" s="128" t="s">
        <v>91</v>
      </c>
      <c r="E208" s="129"/>
      <c r="F208" s="56">
        <f t="shared" ref="F208:H208" si="318">F209+F210</f>
        <v>1420.25</v>
      </c>
      <c r="G208" s="56">
        <f>SUM(G209:G210)</f>
        <v>7249.48</v>
      </c>
      <c r="H208" s="56">
        <f t="shared" si="318"/>
        <v>1420.25</v>
      </c>
      <c r="I208" s="56">
        <f t="shared" ref="I208:K208" si="319">I202</f>
        <v>1408.64</v>
      </c>
      <c r="J208" s="56">
        <f t="shared" si="319"/>
        <v>1473.53</v>
      </c>
      <c r="K208" s="56">
        <f t="shared" si="319"/>
        <v>1473.53</v>
      </c>
      <c r="L208" s="56">
        <f t="shared" ref="L208" si="320">L202</f>
        <v>1473.53</v>
      </c>
      <c r="M208" s="83"/>
      <c r="N208" s="104"/>
      <c r="O208" s="84"/>
    </row>
    <row r="209" spans="2:15" s="69" customFormat="1" ht="29.25" customHeight="1" x14ac:dyDescent="0.25">
      <c r="B209" s="124"/>
      <c r="C209" s="125"/>
      <c r="D209" s="128" t="s">
        <v>121</v>
      </c>
      <c r="E209" s="129"/>
      <c r="F209" s="56">
        <f>F203</f>
        <v>1420.25</v>
      </c>
      <c r="G209" s="56">
        <f>SUM(H209:L209)</f>
        <v>7249.48</v>
      </c>
      <c r="H209" s="56">
        <f>H203</f>
        <v>1420.25</v>
      </c>
      <c r="I209" s="56">
        <f>I203</f>
        <v>1408.64</v>
      </c>
      <c r="J209" s="56">
        <f t="shared" ref="J209:K209" si="321">J203</f>
        <v>1473.53</v>
      </c>
      <c r="K209" s="56">
        <f t="shared" si="321"/>
        <v>1473.53</v>
      </c>
      <c r="L209" s="56">
        <f t="shared" ref="L209" si="322">L203</f>
        <v>1473.53</v>
      </c>
      <c r="M209" s="83"/>
      <c r="N209" s="85"/>
      <c r="O209" s="84"/>
    </row>
    <row r="210" spans="2:15" s="69" customFormat="1" ht="29.25" customHeight="1" x14ac:dyDescent="0.25">
      <c r="B210" s="126"/>
      <c r="C210" s="127"/>
      <c r="D210" s="128" t="s">
        <v>214</v>
      </c>
      <c r="E210" s="129"/>
      <c r="F210" s="56">
        <f>F204</f>
        <v>0</v>
      </c>
      <c r="G210" s="56">
        <f>SUM(H210:L210)</f>
        <v>0</v>
      </c>
      <c r="H210" s="56">
        <f>H204</f>
        <v>0</v>
      </c>
      <c r="I210" s="56">
        <f>I204</f>
        <v>0</v>
      </c>
      <c r="J210" s="56">
        <f>J204</f>
        <v>0</v>
      </c>
      <c r="K210" s="56">
        <f t="shared" ref="K210" si="323">K204</f>
        <v>0</v>
      </c>
      <c r="L210" s="56">
        <f t="shared" ref="L210" si="324">L204</f>
        <v>0</v>
      </c>
      <c r="M210" s="83"/>
      <c r="N210" s="85"/>
      <c r="O210" s="84"/>
    </row>
    <row r="211" spans="2:15" s="75" customFormat="1" ht="21.75" customHeight="1" x14ac:dyDescent="0.25">
      <c r="B211" s="131" t="s">
        <v>219</v>
      </c>
      <c r="C211" s="131"/>
      <c r="D211" s="131"/>
      <c r="E211" s="131"/>
      <c r="F211" s="131"/>
      <c r="G211" s="131"/>
      <c r="H211" s="131"/>
      <c r="I211" s="131"/>
      <c r="J211" s="131"/>
      <c r="K211" s="131"/>
      <c r="L211" s="131"/>
      <c r="M211" s="131"/>
      <c r="N211" s="131"/>
      <c r="O211" s="80"/>
    </row>
    <row r="212" spans="2:15" s="69" customFormat="1" ht="19.5" customHeight="1" x14ac:dyDescent="0.25">
      <c r="B212" s="113">
        <v>1</v>
      </c>
      <c r="C212" s="119" t="s">
        <v>182</v>
      </c>
      <c r="D212" s="116" t="s">
        <v>250</v>
      </c>
      <c r="E212" s="59" t="s">
        <v>91</v>
      </c>
      <c r="F212" s="58">
        <f>SUM(F213:F214)</f>
        <v>1582.8</v>
      </c>
      <c r="G212" s="53">
        <f t="shared" ref="G212:G242" si="325">G214+G213</f>
        <v>4617.7730000000001</v>
      </c>
      <c r="H212" s="53">
        <f t="shared" ref="H212" si="326">SUM(H213:H214)</f>
        <v>188</v>
      </c>
      <c r="I212" s="53">
        <f>SUM(I213:I214)</f>
        <v>829.77299999999991</v>
      </c>
      <c r="J212" s="53">
        <f t="shared" ref="J212:K212" si="327">SUM(J213:J214)</f>
        <v>1200</v>
      </c>
      <c r="K212" s="53">
        <f t="shared" si="327"/>
        <v>1200</v>
      </c>
      <c r="L212" s="53">
        <f t="shared" ref="L212" si="328">SUM(L213:L214)</f>
        <v>1200</v>
      </c>
      <c r="M212" s="116" t="s">
        <v>41</v>
      </c>
      <c r="N212" s="116" t="s">
        <v>42</v>
      </c>
      <c r="O212" s="84"/>
    </row>
    <row r="213" spans="2:15" s="69" customFormat="1" ht="31.5" customHeight="1" x14ac:dyDescent="0.25">
      <c r="B213" s="114"/>
      <c r="C213" s="142"/>
      <c r="D213" s="117"/>
      <c r="E213" s="59" t="s">
        <v>218</v>
      </c>
      <c r="F213" s="58">
        <f>F216+F219+F222+F225+F228+F231+F234+F237+F243</f>
        <v>1582.8</v>
      </c>
      <c r="G213" s="53">
        <f>SUM(H213:L213)</f>
        <v>4617.7730000000001</v>
      </c>
      <c r="H213" s="53">
        <f t="shared" ref="H213:J214" si="329">H216+H219+H222+H225+H228+H231+H234+H237+H243</f>
        <v>188</v>
      </c>
      <c r="I213" s="53">
        <f>I216+I219+I222+I225+I228+I231+I234+I237+I243</f>
        <v>829.77299999999991</v>
      </c>
      <c r="J213" s="53">
        <f t="shared" si="329"/>
        <v>1200</v>
      </c>
      <c r="K213" s="53">
        <f t="shared" ref="K213" si="330">K216+K219+K222+K225+K228+K231+K234+K237+K243</f>
        <v>1200</v>
      </c>
      <c r="L213" s="53">
        <f t="shared" ref="L213" si="331">L216+L219+L222+L225+L228+L231+L234+L237+L243</f>
        <v>1200</v>
      </c>
      <c r="M213" s="117"/>
      <c r="N213" s="117"/>
      <c r="O213" s="84"/>
    </row>
    <row r="214" spans="2:15" s="69" customFormat="1" ht="31.5" customHeight="1" x14ac:dyDescent="0.25">
      <c r="B214" s="115"/>
      <c r="C214" s="143"/>
      <c r="D214" s="118"/>
      <c r="E214" s="59" t="s">
        <v>214</v>
      </c>
      <c r="F214" s="58">
        <f>F217+F220+F223+F226+F229+F232+F235+F238+F244</f>
        <v>0</v>
      </c>
      <c r="G214" s="53">
        <f>SUM(H214:L214)</f>
        <v>0</v>
      </c>
      <c r="H214" s="53">
        <f t="shared" si="329"/>
        <v>0</v>
      </c>
      <c r="I214" s="53">
        <f t="shared" si="329"/>
        <v>0</v>
      </c>
      <c r="J214" s="53">
        <f t="shared" si="329"/>
        <v>0</v>
      </c>
      <c r="K214" s="53">
        <f t="shared" ref="K214" si="332">K217+K220+K223+K226+K229+K232+K235+K238+K244</f>
        <v>0</v>
      </c>
      <c r="L214" s="53">
        <f t="shared" ref="L214" si="333">L217+L220+L223+L226+L229+L232+L235+L238+L244</f>
        <v>0</v>
      </c>
      <c r="M214" s="118"/>
      <c r="N214" s="118"/>
      <c r="O214" s="84"/>
    </row>
    <row r="215" spans="2:15" s="69" customFormat="1" ht="17.25" customHeight="1" x14ac:dyDescent="0.25">
      <c r="B215" s="113">
        <v>2</v>
      </c>
      <c r="C215" s="119" t="s">
        <v>183</v>
      </c>
      <c r="D215" s="116" t="s">
        <v>250</v>
      </c>
      <c r="E215" s="59" t="s">
        <v>91</v>
      </c>
      <c r="F215" s="58">
        <f t="shared" ref="F215:H227" si="334">SUM(F216:F217)</f>
        <v>0</v>
      </c>
      <c r="G215" s="53">
        <f t="shared" si="325"/>
        <v>0</v>
      </c>
      <c r="H215" s="53">
        <f t="shared" ref="H215" si="335">SUM(H216:H217)</f>
        <v>0</v>
      </c>
      <c r="I215" s="53">
        <f t="shared" ref="I215:K215" si="336">SUM(I216:I217)</f>
        <v>0</v>
      </c>
      <c r="J215" s="53">
        <f t="shared" si="336"/>
        <v>0</v>
      </c>
      <c r="K215" s="53">
        <f t="shared" si="336"/>
        <v>0</v>
      </c>
      <c r="L215" s="53">
        <f t="shared" ref="L215" si="337">SUM(L216:L217)</f>
        <v>0</v>
      </c>
      <c r="M215" s="116" t="s">
        <v>41</v>
      </c>
      <c r="N215" s="116" t="s">
        <v>22</v>
      </c>
    </row>
    <row r="216" spans="2:15" s="69" customFormat="1" ht="30" customHeight="1" x14ac:dyDescent="0.25">
      <c r="B216" s="114"/>
      <c r="C216" s="120"/>
      <c r="D216" s="117"/>
      <c r="E216" s="59" t="s">
        <v>218</v>
      </c>
      <c r="F216" s="58">
        <v>0</v>
      </c>
      <c r="G216" s="53">
        <f>SUM(H216:L216)</f>
        <v>0</v>
      </c>
      <c r="H216" s="53">
        <v>0</v>
      </c>
      <c r="I216" s="53">
        <f t="shared" ref="I216" si="338">SUM(I217:I218)</f>
        <v>0</v>
      </c>
      <c r="J216" s="53">
        <f t="shared" ref="J216" si="339">SUM(J217:J218)</f>
        <v>0</v>
      </c>
      <c r="K216" s="53">
        <f t="shared" ref="K216" si="340">SUM(K217:K218)</f>
        <v>0</v>
      </c>
      <c r="L216" s="53">
        <f t="shared" ref="L216" si="341">SUM(L217:L218)</f>
        <v>0</v>
      </c>
      <c r="M216" s="117"/>
      <c r="N216" s="117"/>
    </row>
    <row r="217" spans="2:15" s="69" customFormat="1" ht="30" customHeight="1" x14ac:dyDescent="0.25">
      <c r="B217" s="115"/>
      <c r="C217" s="121"/>
      <c r="D217" s="118"/>
      <c r="E217" s="59" t="s">
        <v>214</v>
      </c>
      <c r="F217" s="58">
        <v>0</v>
      </c>
      <c r="G217" s="53">
        <f>SUM(H217:L217)</f>
        <v>0</v>
      </c>
      <c r="H217" s="53">
        <v>0</v>
      </c>
      <c r="I217" s="53">
        <v>0</v>
      </c>
      <c r="J217" s="53">
        <v>0</v>
      </c>
      <c r="K217" s="53">
        <v>0</v>
      </c>
      <c r="L217" s="53">
        <v>0</v>
      </c>
      <c r="M217" s="118"/>
      <c r="N217" s="118"/>
    </row>
    <row r="218" spans="2:15" s="69" customFormat="1" ht="15.75" customHeight="1" x14ac:dyDescent="0.25">
      <c r="B218" s="113">
        <v>3</v>
      </c>
      <c r="C218" s="119" t="s">
        <v>184</v>
      </c>
      <c r="D218" s="116" t="s">
        <v>250</v>
      </c>
      <c r="E218" s="59" t="s">
        <v>91</v>
      </c>
      <c r="F218" s="58">
        <f t="shared" si="334"/>
        <v>0</v>
      </c>
      <c r="G218" s="53">
        <f t="shared" si="325"/>
        <v>0</v>
      </c>
      <c r="H218" s="53">
        <f t="shared" ref="H218" si="342">SUM(H219:H220)</f>
        <v>0</v>
      </c>
      <c r="I218" s="53">
        <f>SUM(I219:I220)</f>
        <v>0</v>
      </c>
      <c r="J218" s="53">
        <f t="shared" ref="J218:K218" si="343">SUM(J219:J220)</f>
        <v>0</v>
      </c>
      <c r="K218" s="53">
        <f t="shared" si="343"/>
        <v>0</v>
      </c>
      <c r="L218" s="53">
        <f t="shared" ref="L218" si="344">SUM(L219:L220)</f>
        <v>0</v>
      </c>
      <c r="M218" s="116" t="s">
        <v>41</v>
      </c>
      <c r="N218" s="116" t="s">
        <v>20</v>
      </c>
      <c r="O218" s="84"/>
    </row>
    <row r="219" spans="2:15" s="69" customFormat="1" ht="28.5" customHeight="1" x14ac:dyDescent="0.25">
      <c r="B219" s="114"/>
      <c r="C219" s="120"/>
      <c r="D219" s="117"/>
      <c r="E219" s="59" t="s">
        <v>218</v>
      </c>
      <c r="F219" s="58">
        <v>0</v>
      </c>
      <c r="G219" s="53">
        <f>SUM(H219:L219)</f>
        <v>0</v>
      </c>
      <c r="H219" s="53">
        <v>0</v>
      </c>
      <c r="I219" s="53">
        <v>0</v>
      </c>
      <c r="J219" s="53">
        <v>0</v>
      </c>
      <c r="K219" s="53">
        <v>0</v>
      </c>
      <c r="L219" s="53">
        <v>0</v>
      </c>
      <c r="M219" s="117"/>
      <c r="N219" s="117"/>
      <c r="O219" s="84"/>
    </row>
    <row r="220" spans="2:15" s="69" customFormat="1" ht="28.5" customHeight="1" x14ac:dyDescent="0.25">
      <c r="B220" s="115"/>
      <c r="C220" s="121"/>
      <c r="D220" s="118"/>
      <c r="E220" s="59" t="s">
        <v>214</v>
      </c>
      <c r="F220" s="58">
        <v>0</v>
      </c>
      <c r="G220" s="53">
        <f>SUM(H220:L220)</f>
        <v>0</v>
      </c>
      <c r="H220" s="53">
        <v>0</v>
      </c>
      <c r="I220" s="53">
        <v>0</v>
      </c>
      <c r="J220" s="53">
        <v>0</v>
      </c>
      <c r="K220" s="53">
        <v>0</v>
      </c>
      <c r="L220" s="53">
        <v>0</v>
      </c>
      <c r="M220" s="118"/>
      <c r="N220" s="118"/>
      <c r="O220" s="84"/>
    </row>
    <row r="221" spans="2:15" s="69" customFormat="1" ht="17.25" customHeight="1" x14ac:dyDescent="0.25">
      <c r="B221" s="113">
        <v>4</v>
      </c>
      <c r="C221" s="119" t="s">
        <v>236</v>
      </c>
      <c r="D221" s="116" t="s">
        <v>250</v>
      </c>
      <c r="E221" s="59" t="s">
        <v>91</v>
      </c>
      <c r="F221" s="58">
        <f t="shared" si="334"/>
        <v>1393</v>
      </c>
      <c r="G221" s="53">
        <f t="shared" si="325"/>
        <v>3566.723</v>
      </c>
      <c r="H221" s="53">
        <f t="shared" si="334"/>
        <v>0</v>
      </c>
      <c r="I221" s="53">
        <f>SUM(I222:I223)</f>
        <v>566.72299999999996</v>
      </c>
      <c r="J221" s="53">
        <f t="shared" ref="J221" si="345">SUM(J222:J223)</f>
        <v>1000</v>
      </c>
      <c r="K221" s="53">
        <f t="shared" ref="K221" si="346">SUM(K222:K223)</f>
        <v>1000</v>
      </c>
      <c r="L221" s="53">
        <f t="shared" ref="L221" si="347">SUM(L222:L223)</f>
        <v>1000</v>
      </c>
      <c r="M221" s="116" t="s">
        <v>241</v>
      </c>
      <c r="N221" s="116" t="s">
        <v>83</v>
      </c>
      <c r="O221" s="86"/>
    </row>
    <row r="222" spans="2:15" s="69" customFormat="1" ht="30.75" customHeight="1" x14ac:dyDescent="0.25">
      <c r="B222" s="114"/>
      <c r="C222" s="120"/>
      <c r="D222" s="117"/>
      <c r="E222" s="59" t="s">
        <v>218</v>
      </c>
      <c r="F222" s="58">
        <v>1393</v>
      </c>
      <c r="G222" s="53">
        <f>SUM(H222:L222)</f>
        <v>3566.723</v>
      </c>
      <c r="H222" s="53">
        <v>0</v>
      </c>
      <c r="I222" s="53">
        <v>566.72299999999996</v>
      </c>
      <c r="J222" s="53">
        <v>1000</v>
      </c>
      <c r="K222" s="53">
        <v>1000</v>
      </c>
      <c r="L222" s="53">
        <v>1000</v>
      </c>
      <c r="M222" s="117"/>
      <c r="N222" s="117"/>
      <c r="O222" s="86"/>
    </row>
    <row r="223" spans="2:15" s="69" customFormat="1" ht="35.25" customHeight="1" x14ac:dyDescent="0.25">
      <c r="B223" s="115"/>
      <c r="C223" s="121"/>
      <c r="D223" s="118"/>
      <c r="E223" s="59" t="s">
        <v>214</v>
      </c>
      <c r="F223" s="58">
        <v>0</v>
      </c>
      <c r="G223" s="53">
        <f>SUM(H223:L223)</f>
        <v>0</v>
      </c>
      <c r="H223" s="53">
        <v>0</v>
      </c>
      <c r="I223" s="53">
        <v>0</v>
      </c>
      <c r="J223" s="53">
        <v>0</v>
      </c>
      <c r="K223" s="53">
        <v>0</v>
      </c>
      <c r="L223" s="53">
        <v>0</v>
      </c>
      <c r="M223" s="118"/>
      <c r="N223" s="118"/>
      <c r="O223" s="86"/>
    </row>
    <row r="224" spans="2:15" s="69" customFormat="1" ht="17.25" customHeight="1" x14ac:dyDescent="0.25">
      <c r="B224" s="113">
        <v>5</v>
      </c>
      <c r="C224" s="119" t="s">
        <v>197</v>
      </c>
      <c r="D224" s="116" t="s">
        <v>250</v>
      </c>
      <c r="E224" s="59" t="s">
        <v>91</v>
      </c>
      <c r="F224" s="58">
        <f t="shared" si="334"/>
        <v>0</v>
      </c>
      <c r="G224" s="53">
        <f t="shared" si="325"/>
        <v>0</v>
      </c>
      <c r="H224" s="53">
        <f t="shared" ref="H224" si="348">SUM(H225:H226)</f>
        <v>0</v>
      </c>
      <c r="I224" s="53">
        <f>SUM(I225:I226)</f>
        <v>0</v>
      </c>
      <c r="J224" s="53">
        <f t="shared" ref="J224" si="349">SUM(J225:J226)</f>
        <v>0</v>
      </c>
      <c r="K224" s="53">
        <f t="shared" ref="K224" si="350">SUM(K225:K226)</f>
        <v>0</v>
      </c>
      <c r="L224" s="53">
        <f t="shared" ref="L224" si="351">SUM(L225:L226)</f>
        <v>0</v>
      </c>
      <c r="M224" s="116" t="s">
        <v>41</v>
      </c>
      <c r="N224" s="116" t="s">
        <v>71</v>
      </c>
      <c r="O224" s="86"/>
    </row>
    <row r="225" spans="2:15" s="69" customFormat="1" ht="31.5" customHeight="1" x14ac:dyDescent="0.25">
      <c r="B225" s="114"/>
      <c r="C225" s="120"/>
      <c r="D225" s="117"/>
      <c r="E225" s="59" t="s">
        <v>218</v>
      </c>
      <c r="F225" s="58">
        <v>0</v>
      </c>
      <c r="G225" s="53">
        <f>SUM(H225:L225)</f>
        <v>0</v>
      </c>
      <c r="H225" s="53">
        <v>0</v>
      </c>
      <c r="I225" s="53">
        <v>0</v>
      </c>
      <c r="J225" s="53">
        <v>0</v>
      </c>
      <c r="K225" s="53">
        <v>0</v>
      </c>
      <c r="L225" s="53">
        <v>0</v>
      </c>
      <c r="M225" s="117"/>
      <c r="N225" s="117"/>
      <c r="O225" s="86"/>
    </row>
    <row r="226" spans="2:15" s="69" customFormat="1" ht="31.5" customHeight="1" x14ac:dyDescent="0.25">
      <c r="B226" s="115"/>
      <c r="C226" s="121"/>
      <c r="D226" s="118"/>
      <c r="E226" s="59" t="s">
        <v>214</v>
      </c>
      <c r="F226" s="58">
        <v>0</v>
      </c>
      <c r="G226" s="53">
        <f>SUM(H226:L226)</f>
        <v>0</v>
      </c>
      <c r="H226" s="53">
        <v>0</v>
      </c>
      <c r="I226" s="53">
        <v>0</v>
      </c>
      <c r="J226" s="53">
        <v>0</v>
      </c>
      <c r="K226" s="53">
        <v>0</v>
      </c>
      <c r="L226" s="53">
        <v>0</v>
      </c>
      <c r="M226" s="118"/>
      <c r="N226" s="118"/>
      <c r="O226" s="86"/>
    </row>
    <row r="227" spans="2:15" s="69" customFormat="1" ht="18.75" customHeight="1" x14ac:dyDescent="0.25">
      <c r="B227" s="113">
        <v>6</v>
      </c>
      <c r="C227" s="119" t="s">
        <v>237</v>
      </c>
      <c r="D227" s="116" t="s">
        <v>250</v>
      </c>
      <c r="E227" s="59" t="s">
        <v>91</v>
      </c>
      <c r="F227" s="58">
        <f t="shared" si="334"/>
        <v>0</v>
      </c>
      <c r="G227" s="53">
        <f t="shared" si="325"/>
        <v>0</v>
      </c>
      <c r="H227" s="53">
        <f t="shared" ref="H227" si="352">SUM(H228:H229)</f>
        <v>0</v>
      </c>
      <c r="I227" s="53">
        <f t="shared" ref="I227" si="353">SUM(I228:I229)</f>
        <v>0</v>
      </c>
      <c r="J227" s="53">
        <f t="shared" ref="J227" si="354">SUM(J228:J229)</f>
        <v>0</v>
      </c>
      <c r="K227" s="53">
        <f t="shared" ref="K227" si="355">SUM(K228:K229)</f>
        <v>0</v>
      </c>
      <c r="L227" s="53">
        <f t="shared" ref="L227" si="356">SUM(L228:L229)</f>
        <v>0</v>
      </c>
      <c r="M227" s="116" t="s">
        <v>41</v>
      </c>
      <c r="N227" s="116" t="s">
        <v>43</v>
      </c>
      <c r="O227" s="84"/>
    </row>
    <row r="228" spans="2:15" s="69" customFormat="1" ht="29.25" customHeight="1" x14ac:dyDescent="0.25">
      <c r="B228" s="114"/>
      <c r="C228" s="120"/>
      <c r="D228" s="117"/>
      <c r="E228" s="59" t="s">
        <v>218</v>
      </c>
      <c r="F228" s="58">
        <v>0</v>
      </c>
      <c r="G228" s="53">
        <f>SUM(H228:L228)</f>
        <v>0</v>
      </c>
      <c r="H228" s="53">
        <v>0</v>
      </c>
      <c r="I228" s="53">
        <v>0</v>
      </c>
      <c r="J228" s="53">
        <v>0</v>
      </c>
      <c r="K228" s="53">
        <v>0</v>
      </c>
      <c r="L228" s="53">
        <v>0</v>
      </c>
      <c r="M228" s="117"/>
      <c r="N228" s="117"/>
      <c r="O228" s="84"/>
    </row>
    <row r="229" spans="2:15" s="69" customFormat="1" ht="29.25" customHeight="1" x14ac:dyDescent="0.25">
      <c r="B229" s="115"/>
      <c r="C229" s="121"/>
      <c r="D229" s="118"/>
      <c r="E229" s="59" t="s">
        <v>214</v>
      </c>
      <c r="F229" s="58">
        <v>0</v>
      </c>
      <c r="G229" s="53">
        <f>SUM(H229:L229)</f>
        <v>0</v>
      </c>
      <c r="H229" s="53">
        <v>0</v>
      </c>
      <c r="I229" s="53">
        <f t="shared" ref="I229" si="357">SUM(I230:I231)</f>
        <v>0</v>
      </c>
      <c r="J229" s="53">
        <f t="shared" ref="J229" si="358">SUM(J230:J231)</f>
        <v>0</v>
      </c>
      <c r="K229" s="53">
        <f t="shared" ref="K229" si="359">SUM(K230:K231)</f>
        <v>0</v>
      </c>
      <c r="L229" s="53">
        <f t="shared" ref="L229" si="360">SUM(L230:L231)</f>
        <v>0</v>
      </c>
      <c r="M229" s="118"/>
      <c r="N229" s="118"/>
      <c r="O229" s="84"/>
    </row>
    <row r="230" spans="2:15" s="69" customFormat="1" ht="19.5" customHeight="1" x14ac:dyDescent="0.25">
      <c r="B230" s="113">
        <v>7</v>
      </c>
      <c r="C230" s="119" t="s">
        <v>185</v>
      </c>
      <c r="D230" s="116" t="s">
        <v>250</v>
      </c>
      <c r="E230" s="59" t="s">
        <v>91</v>
      </c>
      <c r="F230" s="58">
        <f t="shared" ref="F230" si="361">SUM(F231:F232)</f>
        <v>0</v>
      </c>
      <c r="G230" s="53">
        <f t="shared" si="325"/>
        <v>0</v>
      </c>
      <c r="H230" s="53">
        <f t="shared" ref="H230" si="362">SUM(H231:H232)</f>
        <v>0</v>
      </c>
      <c r="I230" s="53">
        <f>SUM(I231:I232)</f>
        <v>0</v>
      </c>
      <c r="J230" s="53">
        <f t="shared" ref="J230" si="363">SUM(J231:J232)</f>
        <v>0</v>
      </c>
      <c r="K230" s="53">
        <f t="shared" ref="K230" si="364">SUM(K231:K232)</f>
        <v>0</v>
      </c>
      <c r="L230" s="53">
        <f t="shared" ref="L230" si="365">SUM(L231:L232)</f>
        <v>0</v>
      </c>
      <c r="M230" s="116" t="s">
        <v>41</v>
      </c>
      <c r="N230" s="116" t="s">
        <v>44</v>
      </c>
      <c r="O230" s="84"/>
    </row>
    <row r="231" spans="2:15" s="69" customFormat="1" ht="30" customHeight="1" x14ac:dyDescent="0.25">
      <c r="B231" s="114"/>
      <c r="C231" s="120"/>
      <c r="D231" s="117"/>
      <c r="E231" s="59" t="s">
        <v>218</v>
      </c>
      <c r="F231" s="58">
        <v>0</v>
      </c>
      <c r="G231" s="53">
        <f>SUM(H231:L231)</f>
        <v>0</v>
      </c>
      <c r="H231" s="53">
        <v>0</v>
      </c>
      <c r="I231" s="53">
        <v>0</v>
      </c>
      <c r="J231" s="53">
        <v>0</v>
      </c>
      <c r="K231" s="53">
        <v>0</v>
      </c>
      <c r="L231" s="53">
        <v>0</v>
      </c>
      <c r="M231" s="117"/>
      <c r="N231" s="117"/>
      <c r="O231" s="84"/>
    </row>
    <row r="232" spans="2:15" s="69" customFormat="1" ht="30" customHeight="1" x14ac:dyDescent="0.25">
      <c r="B232" s="115"/>
      <c r="C232" s="121"/>
      <c r="D232" s="118"/>
      <c r="E232" s="59" t="s">
        <v>214</v>
      </c>
      <c r="F232" s="58">
        <v>0</v>
      </c>
      <c r="G232" s="53">
        <f>SUM(H232:L232)</f>
        <v>0</v>
      </c>
      <c r="H232" s="53">
        <v>0</v>
      </c>
      <c r="I232" s="53">
        <v>0</v>
      </c>
      <c r="J232" s="53">
        <v>0</v>
      </c>
      <c r="K232" s="53">
        <v>0</v>
      </c>
      <c r="L232" s="53">
        <v>0</v>
      </c>
      <c r="M232" s="118"/>
      <c r="N232" s="118"/>
      <c r="O232" s="84"/>
    </row>
    <row r="233" spans="2:15" s="69" customFormat="1" ht="30" customHeight="1" x14ac:dyDescent="0.25">
      <c r="B233" s="113">
        <v>8</v>
      </c>
      <c r="C233" s="119" t="s">
        <v>238</v>
      </c>
      <c r="D233" s="116" t="s">
        <v>250</v>
      </c>
      <c r="E233" s="59" t="s">
        <v>91</v>
      </c>
      <c r="F233" s="58">
        <f t="shared" ref="F233" si="366">SUM(F234:F235)</f>
        <v>189.8</v>
      </c>
      <c r="G233" s="53">
        <f t="shared" si="325"/>
        <v>1051.05</v>
      </c>
      <c r="H233" s="53">
        <f t="shared" ref="H233" si="367">SUM(H234:H235)</f>
        <v>188</v>
      </c>
      <c r="I233" s="53">
        <f>SUM(I234:I235)</f>
        <v>263.05</v>
      </c>
      <c r="J233" s="53">
        <f>SUM(J234:J235)</f>
        <v>200</v>
      </c>
      <c r="K233" s="53">
        <f t="shared" ref="K233" si="368">SUM(K234:K235)</f>
        <v>200</v>
      </c>
      <c r="L233" s="53">
        <f t="shared" ref="L233" si="369">SUM(L234:L235)</f>
        <v>200</v>
      </c>
      <c r="M233" s="116" t="s">
        <v>41</v>
      </c>
      <c r="N233" s="116" t="s">
        <v>21</v>
      </c>
      <c r="O233" s="84"/>
    </row>
    <row r="234" spans="2:15" s="69" customFormat="1" ht="30" customHeight="1" x14ac:dyDescent="0.25">
      <c r="B234" s="114"/>
      <c r="C234" s="120"/>
      <c r="D234" s="117"/>
      <c r="E234" s="59" t="s">
        <v>218</v>
      </c>
      <c r="F234" s="58">
        <v>189.8</v>
      </c>
      <c r="G234" s="53">
        <f>SUM(H234:L234)</f>
        <v>1051.05</v>
      </c>
      <c r="H234" s="53">
        <v>188</v>
      </c>
      <c r="I234" s="53">
        <v>263.05</v>
      </c>
      <c r="J234" s="53">
        <v>200</v>
      </c>
      <c r="K234" s="53">
        <v>200</v>
      </c>
      <c r="L234" s="53">
        <v>200</v>
      </c>
      <c r="M234" s="117"/>
      <c r="N234" s="117"/>
      <c r="O234" s="84"/>
    </row>
    <row r="235" spans="2:15" s="69" customFormat="1" ht="29.25" customHeight="1" x14ac:dyDescent="0.25">
      <c r="B235" s="115"/>
      <c r="C235" s="121"/>
      <c r="D235" s="118"/>
      <c r="E235" s="59" t="s">
        <v>214</v>
      </c>
      <c r="F235" s="58">
        <v>0</v>
      </c>
      <c r="G235" s="53">
        <f>SUM(H235:L235)</f>
        <v>0</v>
      </c>
      <c r="H235" s="53">
        <v>0</v>
      </c>
      <c r="I235" s="53">
        <v>0</v>
      </c>
      <c r="J235" s="53">
        <v>0</v>
      </c>
      <c r="K235" s="53">
        <v>0</v>
      </c>
      <c r="L235" s="53">
        <v>0</v>
      </c>
      <c r="M235" s="118"/>
      <c r="N235" s="118"/>
      <c r="O235" s="84"/>
    </row>
    <row r="236" spans="2:15" s="69" customFormat="1" ht="19.5" customHeight="1" x14ac:dyDescent="0.25">
      <c r="B236" s="113">
        <v>9</v>
      </c>
      <c r="C236" s="119" t="s">
        <v>186</v>
      </c>
      <c r="D236" s="116" t="s">
        <v>250</v>
      </c>
      <c r="E236" s="59" t="s">
        <v>91</v>
      </c>
      <c r="F236" s="58">
        <f t="shared" ref="F236" si="370">SUM(F237:F238)</f>
        <v>0</v>
      </c>
      <c r="G236" s="53">
        <f>G238+G237</f>
        <v>0</v>
      </c>
      <c r="H236" s="53">
        <f t="shared" ref="H236" si="371">SUM(H237:H238)</f>
        <v>0</v>
      </c>
      <c r="I236" s="53">
        <f>SUM(I237:I238)</f>
        <v>0</v>
      </c>
      <c r="J236" s="53">
        <f>SUM(J237:J238)</f>
        <v>0</v>
      </c>
      <c r="K236" s="53">
        <f t="shared" ref="K236" si="372">SUM(K237:K238)</f>
        <v>0</v>
      </c>
      <c r="L236" s="53">
        <f t="shared" ref="L236" si="373">SUM(L237:L238)</f>
        <v>0</v>
      </c>
      <c r="M236" s="116" t="s">
        <v>41</v>
      </c>
      <c r="N236" s="116" t="s">
        <v>70</v>
      </c>
      <c r="O236" s="84"/>
    </row>
    <row r="237" spans="2:15" s="69" customFormat="1" ht="29.25" customHeight="1" x14ac:dyDescent="0.25">
      <c r="B237" s="114"/>
      <c r="C237" s="120"/>
      <c r="D237" s="117"/>
      <c r="E237" s="59" t="s">
        <v>218</v>
      </c>
      <c r="F237" s="58">
        <v>0</v>
      </c>
      <c r="G237" s="53">
        <f>SUM(H237:L237)</f>
        <v>0</v>
      </c>
      <c r="H237" s="53">
        <v>0</v>
      </c>
      <c r="I237" s="53">
        <v>0</v>
      </c>
      <c r="J237" s="53">
        <v>0</v>
      </c>
      <c r="K237" s="53">
        <v>0</v>
      </c>
      <c r="L237" s="53">
        <v>0</v>
      </c>
      <c r="M237" s="117"/>
      <c r="N237" s="117"/>
      <c r="O237" s="84"/>
    </row>
    <row r="238" spans="2:15" s="69" customFormat="1" ht="29.25" customHeight="1" x14ac:dyDescent="0.25">
      <c r="B238" s="115"/>
      <c r="C238" s="121"/>
      <c r="D238" s="118"/>
      <c r="E238" s="59" t="s">
        <v>214</v>
      </c>
      <c r="F238" s="58">
        <v>0</v>
      </c>
      <c r="G238" s="53">
        <f>SUM(H238:L238)</f>
        <v>0</v>
      </c>
      <c r="H238" s="53">
        <v>0</v>
      </c>
      <c r="I238" s="53">
        <v>0</v>
      </c>
      <c r="J238" s="53">
        <v>0</v>
      </c>
      <c r="K238" s="53">
        <v>0</v>
      </c>
      <c r="L238" s="53">
        <v>0</v>
      </c>
      <c r="M238" s="118"/>
      <c r="N238" s="118"/>
      <c r="O238" s="84"/>
    </row>
    <row r="239" spans="2:15" s="69" customFormat="1" ht="29.25" customHeight="1" x14ac:dyDescent="0.25">
      <c r="B239" s="113">
        <v>10</v>
      </c>
      <c r="C239" s="119" t="s">
        <v>187</v>
      </c>
      <c r="D239" s="116" t="s">
        <v>250</v>
      </c>
      <c r="E239" s="59" t="s">
        <v>91</v>
      </c>
      <c r="F239" s="58">
        <f>SUM(F240:F241)</f>
        <v>0</v>
      </c>
      <c r="G239" s="53">
        <f t="shared" si="325"/>
        <v>0</v>
      </c>
      <c r="H239" s="53">
        <f t="shared" ref="H239" si="374">SUM(H240:H241)</f>
        <v>0</v>
      </c>
      <c r="I239" s="53">
        <f>SUM(I240:I241)</f>
        <v>0</v>
      </c>
      <c r="J239" s="53">
        <f t="shared" ref="J239:K239" si="375">SUM(J240:J241)</f>
        <v>0</v>
      </c>
      <c r="K239" s="53">
        <f t="shared" si="375"/>
        <v>0</v>
      </c>
      <c r="L239" s="53">
        <f t="shared" ref="L239" si="376">SUM(L240:L241)</f>
        <v>0</v>
      </c>
      <c r="M239" s="116" t="s">
        <v>215</v>
      </c>
      <c r="N239" s="116" t="s">
        <v>70</v>
      </c>
      <c r="O239" s="84"/>
    </row>
    <row r="240" spans="2:15" s="69" customFormat="1" ht="36.75" customHeight="1" x14ac:dyDescent="0.25">
      <c r="B240" s="114"/>
      <c r="C240" s="120"/>
      <c r="D240" s="117"/>
      <c r="E240" s="59" t="s">
        <v>218</v>
      </c>
      <c r="F240" s="58">
        <v>0</v>
      </c>
      <c r="G240" s="53">
        <f>SUM(H240:L240)</f>
        <v>0</v>
      </c>
      <c r="H240" s="53">
        <v>0</v>
      </c>
      <c r="I240" s="53">
        <v>0</v>
      </c>
      <c r="J240" s="53">
        <v>0</v>
      </c>
      <c r="K240" s="53">
        <v>0</v>
      </c>
      <c r="L240" s="53">
        <v>0</v>
      </c>
      <c r="M240" s="117"/>
      <c r="N240" s="117"/>
      <c r="O240" s="84"/>
    </row>
    <row r="241" spans="2:15" s="69" customFormat="1" ht="39.75" customHeight="1" x14ac:dyDescent="0.25">
      <c r="B241" s="115"/>
      <c r="C241" s="121"/>
      <c r="D241" s="118"/>
      <c r="E241" s="59" t="s">
        <v>214</v>
      </c>
      <c r="F241" s="58">
        <v>0</v>
      </c>
      <c r="G241" s="53">
        <f>SUM(H241:L241)</f>
        <v>0</v>
      </c>
      <c r="H241" s="53">
        <v>0</v>
      </c>
      <c r="I241" s="53">
        <v>0</v>
      </c>
      <c r="J241" s="53">
        <v>0</v>
      </c>
      <c r="K241" s="53">
        <v>0</v>
      </c>
      <c r="L241" s="53">
        <v>0</v>
      </c>
      <c r="M241" s="118"/>
      <c r="N241" s="118"/>
      <c r="O241" s="84"/>
    </row>
    <row r="242" spans="2:15" s="69" customFormat="1" ht="20.25" customHeight="1" x14ac:dyDescent="0.25">
      <c r="B242" s="113">
        <v>11</v>
      </c>
      <c r="C242" s="119" t="s">
        <v>239</v>
      </c>
      <c r="D242" s="116" t="s">
        <v>250</v>
      </c>
      <c r="E242" s="59" t="s">
        <v>91</v>
      </c>
      <c r="F242" s="58">
        <f>SUM(F243:F244)</f>
        <v>0</v>
      </c>
      <c r="G242" s="53">
        <f t="shared" si="325"/>
        <v>0</v>
      </c>
      <c r="H242" s="53">
        <f t="shared" ref="H242" si="377">SUM(H243:H244)</f>
        <v>0</v>
      </c>
      <c r="I242" s="53">
        <f>SUM(I243:I244)</f>
        <v>0</v>
      </c>
      <c r="J242" s="53">
        <f t="shared" ref="J242" si="378">SUM(J243:J244)</f>
        <v>0</v>
      </c>
      <c r="K242" s="53">
        <f t="shared" ref="K242" si="379">SUM(K243:K244)</f>
        <v>0</v>
      </c>
      <c r="L242" s="53">
        <f t="shared" ref="L242" si="380">SUM(L243:L244)</f>
        <v>0</v>
      </c>
      <c r="M242" s="116" t="s">
        <v>240</v>
      </c>
      <c r="N242" s="116" t="s">
        <v>242</v>
      </c>
      <c r="O242" s="84"/>
    </row>
    <row r="243" spans="2:15" s="69" customFormat="1" ht="27.75" customHeight="1" x14ac:dyDescent="0.25">
      <c r="B243" s="114"/>
      <c r="C243" s="120"/>
      <c r="D243" s="117"/>
      <c r="E243" s="59" t="s">
        <v>218</v>
      </c>
      <c r="F243" s="58">
        <v>0</v>
      </c>
      <c r="G243" s="53">
        <f>SUM(H243:L243)</f>
        <v>0</v>
      </c>
      <c r="H243" s="53">
        <v>0</v>
      </c>
      <c r="I243" s="53">
        <v>0</v>
      </c>
      <c r="J243" s="53">
        <v>0</v>
      </c>
      <c r="K243" s="53">
        <v>0</v>
      </c>
      <c r="L243" s="53">
        <v>0</v>
      </c>
      <c r="M243" s="117"/>
      <c r="N243" s="117"/>
      <c r="O243" s="84"/>
    </row>
    <row r="244" spans="2:15" s="69" customFormat="1" ht="28.5" customHeight="1" x14ac:dyDescent="0.25">
      <c r="B244" s="115"/>
      <c r="C244" s="121"/>
      <c r="D244" s="118"/>
      <c r="E244" s="59" t="s">
        <v>214</v>
      </c>
      <c r="F244" s="58">
        <v>0</v>
      </c>
      <c r="G244" s="53">
        <f>SUM(H244:L244)</f>
        <v>0</v>
      </c>
      <c r="H244" s="53">
        <v>0</v>
      </c>
      <c r="I244" s="53">
        <v>0</v>
      </c>
      <c r="J244" s="53">
        <v>0</v>
      </c>
      <c r="K244" s="53">
        <v>0</v>
      </c>
      <c r="L244" s="53">
        <v>0</v>
      </c>
      <c r="M244" s="118"/>
      <c r="N244" s="118"/>
      <c r="O244" s="84"/>
    </row>
    <row r="245" spans="2:15" s="69" customFormat="1" ht="20.25" customHeight="1" x14ac:dyDescent="0.25">
      <c r="B245" s="122" t="s">
        <v>16</v>
      </c>
      <c r="C245" s="123"/>
      <c r="D245" s="128" t="s">
        <v>91</v>
      </c>
      <c r="E245" s="129"/>
      <c r="F245" s="56">
        <f>SUM(F246:F247)</f>
        <v>1582.8</v>
      </c>
      <c r="G245" s="56">
        <f>SUM(G246:G247)</f>
        <v>4617.7730000000001</v>
      </c>
      <c r="H245" s="56">
        <f t="shared" ref="H245:K245" si="381">SUM(H246:H247)</f>
        <v>188</v>
      </c>
      <c r="I245" s="56">
        <f t="shared" si="381"/>
        <v>829.77299999999991</v>
      </c>
      <c r="J245" s="56">
        <f t="shared" si="381"/>
        <v>1200</v>
      </c>
      <c r="K245" s="56">
        <f t="shared" si="381"/>
        <v>1200</v>
      </c>
      <c r="L245" s="56">
        <f t="shared" ref="L245" si="382">SUM(L246:L247)</f>
        <v>1200</v>
      </c>
      <c r="M245" s="83"/>
      <c r="N245" s="87"/>
      <c r="O245" s="84"/>
    </row>
    <row r="246" spans="2:15" s="69" customFormat="1" ht="28.5" customHeight="1" x14ac:dyDescent="0.25">
      <c r="B246" s="124"/>
      <c r="C246" s="125"/>
      <c r="D246" s="128" t="s">
        <v>218</v>
      </c>
      <c r="E246" s="129"/>
      <c r="F246" s="56">
        <f>F213</f>
        <v>1582.8</v>
      </c>
      <c r="G246" s="56">
        <f>SUM(H246:L246)</f>
        <v>4617.7730000000001</v>
      </c>
      <c r="H246" s="56">
        <f>H213</f>
        <v>188</v>
      </c>
      <c r="I246" s="56">
        <f>I213</f>
        <v>829.77299999999991</v>
      </c>
      <c r="J246" s="56">
        <f t="shared" ref="J246:K246" si="383">J213</f>
        <v>1200</v>
      </c>
      <c r="K246" s="56">
        <f t="shared" si="383"/>
        <v>1200</v>
      </c>
      <c r="L246" s="56">
        <f t="shared" ref="L246" si="384">L213</f>
        <v>1200</v>
      </c>
      <c r="M246" s="83"/>
      <c r="N246" s="87"/>
      <c r="O246" s="84"/>
    </row>
    <row r="247" spans="2:15" s="69" customFormat="1" ht="28.5" customHeight="1" x14ac:dyDescent="0.25">
      <c r="B247" s="126"/>
      <c r="C247" s="127"/>
      <c r="D247" s="128" t="s">
        <v>214</v>
      </c>
      <c r="E247" s="129"/>
      <c r="F247" s="56">
        <f>F214</f>
        <v>0</v>
      </c>
      <c r="G247" s="56">
        <f>SUM(H247:L247)</f>
        <v>0</v>
      </c>
      <c r="H247" s="56">
        <f t="shared" ref="H247" si="385">H214</f>
        <v>0</v>
      </c>
      <c r="I247" s="56">
        <f t="shared" ref="I247:K247" si="386">I214</f>
        <v>0</v>
      </c>
      <c r="J247" s="56">
        <f t="shared" si="386"/>
        <v>0</v>
      </c>
      <c r="K247" s="56">
        <f t="shared" si="386"/>
        <v>0</v>
      </c>
      <c r="L247" s="56">
        <f t="shared" ref="L247" si="387">L214</f>
        <v>0</v>
      </c>
      <c r="M247" s="83"/>
      <c r="N247" s="87"/>
      <c r="O247" s="84"/>
    </row>
    <row r="248" spans="2:15" s="69" customFormat="1" ht="27.75" customHeight="1" x14ac:dyDescent="0.25">
      <c r="B248" s="131" t="s">
        <v>201</v>
      </c>
      <c r="C248" s="131"/>
      <c r="D248" s="131"/>
      <c r="E248" s="131"/>
      <c r="F248" s="131"/>
      <c r="G248" s="131"/>
      <c r="H248" s="131"/>
      <c r="I248" s="131"/>
      <c r="J248" s="131"/>
      <c r="K248" s="131"/>
      <c r="L248" s="131"/>
      <c r="M248" s="131"/>
      <c r="N248" s="131"/>
      <c r="O248" s="84"/>
    </row>
    <row r="249" spans="2:15" s="69" customFormat="1" ht="18.75" customHeight="1" x14ac:dyDescent="0.25">
      <c r="B249" s="113">
        <v>1</v>
      </c>
      <c r="C249" s="119" t="s">
        <v>188</v>
      </c>
      <c r="D249" s="116" t="s">
        <v>250</v>
      </c>
      <c r="E249" s="59" t="s">
        <v>91</v>
      </c>
      <c r="F249" s="58">
        <f>SUM(F250:F251)</f>
        <v>0</v>
      </c>
      <c r="G249" s="53">
        <f t="shared" ref="G249" si="388">G251+G250</f>
        <v>990.96</v>
      </c>
      <c r="H249" s="53">
        <f>SUM(H250:H251)</f>
        <v>0</v>
      </c>
      <c r="I249" s="53">
        <f t="shared" ref="I249:K249" si="389">SUM(I250:I251)</f>
        <v>0</v>
      </c>
      <c r="J249" s="53">
        <f t="shared" si="389"/>
        <v>330.32</v>
      </c>
      <c r="K249" s="53">
        <f t="shared" si="389"/>
        <v>330.32</v>
      </c>
      <c r="L249" s="53">
        <f t="shared" ref="L249" si="390">SUM(L250:L251)</f>
        <v>330.32</v>
      </c>
      <c r="M249" s="116" t="s">
        <v>41</v>
      </c>
      <c r="N249" s="116" t="s">
        <v>23</v>
      </c>
      <c r="O249" s="84"/>
    </row>
    <row r="250" spans="2:15" s="69" customFormat="1" ht="30" customHeight="1" x14ac:dyDescent="0.25">
      <c r="B250" s="114"/>
      <c r="C250" s="142"/>
      <c r="D250" s="117"/>
      <c r="E250" s="59" t="s">
        <v>218</v>
      </c>
      <c r="F250" s="58">
        <f>F253</f>
        <v>0</v>
      </c>
      <c r="G250" s="53">
        <f>SUM(H250:L250)</f>
        <v>990.96</v>
      </c>
      <c r="H250" s="53">
        <f>H253+H256+H259</f>
        <v>0</v>
      </c>
      <c r="I250" s="53">
        <f>I253</f>
        <v>0</v>
      </c>
      <c r="J250" s="53">
        <f t="shared" ref="J250:K250" si="391">J253</f>
        <v>330.32</v>
      </c>
      <c r="K250" s="53">
        <f t="shared" si="391"/>
        <v>330.32</v>
      </c>
      <c r="L250" s="53">
        <f t="shared" ref="L250" si="392">L253</f>
        <v>330.32</v>
      </c>
      <c r="M250" s="117"/>
      <c r="N250" s="117"/>
      <c r="O250" s="84"/>
    </row>
    <row r="251" spans="2:15" s="69" customFormat="1" ht="44.25" customHeight="1" x14ac:dyDescent="0.25">
      <c r="B251" s="115"/>
      <c r="C251" s="143"/>
      <c r="D251" s="118"/>
      <c r="E251" s="59" t="s">
        <v>214</v>
      </c>
      <c r="F251" s="58">
        <f>F254</f>
        <v>0</v>
      </c>
      <c r="G251" s="53">
        <f>SUM(H251:L251)</f>
        <v>0</v>
      </c>
      <c r="H251" s="53">
        <f t="shared" ref="H251" si="393">H254+H257+H260</f>
        <v>0</v>
      </c>
      <c r="I251" s="53">
        <f t="shared" ref="I251:K251" si="394">I254</f>
        <v>0</v>
      </c>
      <c r="J251" s="53">
        <f t="shared" si="394"/>
        <v>0</v>
      </c>
      <c r="K251" s="53">
        <f t="shared" si="394"/>
        <v>0</v>
      </c>
      <c r="L251" s="53">
        <f t="shared" ref="L251" si="395">L254</f>
        <v>0</v>
      </c>
      <c r="M251" s="118"/>
      <c r="N251" s="118"/>
      <c r="O251" s="84"/>
    </row>
    <row r="252" spans="2:15" s="69" customFormat="1" ht="18.75" customHeight="1" x14ac:dyDescent="0.25">
      <c r="B252" s="113">
        <v>2</v>
      </c>
      <c r="C252" s="119" t="s">
        <v>243</v>
      </c>
      <c r="D252" s="116" t="s">
        <v>250</v>
      </c>
      <c r="E252" s="59" t="s">
        <v>91</v>
      </c>
      <c r="F252" s="58">
        <f t="shared" ref="F252" si="396">SUM(F253:F254)</f>
        <v>0</v>
      </c>
      <c r="G252" s="53">
        <f t="shared" ref="G252" si="397">G254+G253</f>
        <v>990.96</v>
      </c>
      <c r="H252" s="53">
        <f>SUM(H253:H254)</f>
        <v>0</v>
      </c>
      <c r="I252" s="53">
        <f t="shared" ref="I252:K252" si="398">SUM(I253:I254)</f>
        <v>0</v>
      </c>
      <c r="J252" s="53">
        <f t="shared" si="398"/>
        <v>330.32</v>
      </c>
      <c r="K252" s="53">
        <f t="shared" si="398"/>
        <v>330.32</v>
      </c>
      <c r="L252" s="53">
        <f t="shared" ref="L252" si="399">SUM(L253:L254)</f>
        <v>330.32</v>
      </c>
      <c r="M252" s="116" t="s">
        <v>41</v>
      </c>
      <c r="N252" s="116" t="s">
        <v>23</v>
      </c>
      <c r="O252" s="84"/>
    </row>
    <row r="253" spans="2:15" s="69" customFormat="1" ht="29.25" customHeight="1" x14ac:dyDescent="0.25">
      <c r="B253" s="114"/>
      <c r="C253" s="142"/>
      <c r="D253" s="117"/>
      <c r="E253" s="59" t="s">
        <v>218</v>
      </c>
      <c r="F253" s="58">
        <v>0</v>
      </c>
      <c r="G253" s="53">
        <f>SUM(H253:L253)</f>
        <v>990.96</v>
      </c>
      <c r="H253" s="53">
        <f>H256+H259+H262</f>
        <v>0</v>
      </c>
      <c r="I253" s="53">
        <v>0</v>
      </c>
      <c r="J253" s="53">
        <v>330.32</v>
      </c>
      <c r="K253" s="53">
        <v>330.32</v>
      </c>
      <c r="L253" s="53">
        <v>330.32</v>
      </c>
      <c r="M253" s="117"/>
      <c r="N253" s="117"/>
      <c r="O253" s="84"/>
    </row>
    <row r="254" spans="2:15" s="69" customFormat="1" ht="29.25" customHeight="1" x14ac:dyDescent="0.25">
      <c r="B254" s="115"/>
      <c r="C254" s="143"/>
      <c r="D254" s="118"/>
      <c r="E254" s="59" t="s">
        <v>214</v>
      </c>
      <c r="F254" s="58">
        <v>0</v>
      </c>
      <c r="G254" s="53">
        <f>SUM(H254:L254)</f>
        <v>0</v>
      </c>
      <c r="H254" s="53">
        <f t="shared" ref="H254" si="400">H257+H260+H263</f>
        <v>0</v>
      </c>
      <c r="I254" s="53">
        <v>0</v>
      </c>
      <c r="J254" s="53">
        <v>0</v>
      </c>
      <c r="K254" s="53">
        <v>0</v>
      </c>
      <c r="L254" s="53">
        <v>0</v>
      </c>
      <c r="M254" s="118"/>
      <c r="N254" s="118"/>
      <c r="O254" s="84"/>
    </row>
    <row r="255" spans="2:15" s="69" customFormat="1" ht="16.5" customHeight="1" x14ac:dyDescent="0.25">
      <c r="B255" s="113">
        <v>3</v>
      </c>
      <c r="C255" s="119" t="s">
        <v>189</v>
      </c>
      <c r="D255" s="116" t="s">
        <v>250</v>
      </c>
      <c r="E255" s="59" t="s">
        <v>91</v>
      </c>
      <c r="F255" s="58">
        <f t="shared" ref="F255:F261" si="401">SUM(F256:F257)</f>
        <v>40</v>
      </c>
      <c r="G255" s="53">
        <f t="shared" ref="G255" si="402">G257+G256</f>
        <v>0</v>
      </c>
      <c r="H255" s="53">
        <f>SUM(H256:H257)</f>
        <v>0</v>
      </c>
      <c r="I255" s="53">
        <f>SUM(I256:I257)</f>
        <v>0</v>
      </c>
      <c r="J255" s="53">
        <f t="shared" ref="J255:K255" si="403">SUM(J256:J257)</f>
        <v>0</v>
      </c>
      <c r="K255" s="53">
        <f t="shared" si="403"/>
        <v>0</v>
      </c>
      <c r="L255" s="53">
        <f t="shared" ref="L255" si="404">SUM(L256:L257)</f>
        <v>0</v>
      </c>
      <c r="M255" s="116" t="s">
        <v>41</v>
      </c>
      <c r="N255" s="116" t="s">
        <v>24</v>
      </c>
      <c r="O255" s="84"/>
    </row>
    <row r="256" spans="2:15" s="69" customFormat="1" ht="28.5" customHeight="1" x14ac:dyDescent="0.25">
      <c r="B256" s="114"/>
      <c r="C256" s="142"/>
      <c r="D256" s="117"/>
      <c r="E256" s="59" t="s">
        <v>218</v>
      </c>
      <c r="F256" s="58">
        <f>F259+F262+F265</f>
        <v>40</v>
      </c>
      <c r="G256" s="53">
        <f>SUM(H256:L256)</f>
        <v>0</v>
      </c>
      <c r="H256" s="53">
        <f>H259+H262+H265</f>
        <v>0</v>
      </c>
      <c r="I256" s="53">
        <f>I259+I262+I265</f>
        <v>0</v>
      </c>
      <c r="J256" s="53">
        <f t="shared" ref="J256:K256" si="405">J259+J262+J265</f>
        <v>0</v>
      </c>
      <c r="K256" s="53">
        <f t="shared" si="405"/>
        <v>0</v>
      </c>
      <c r="L256" s="53">
        <f t="shared" ref="L256" si="406">L259+L262+L265</f>
        <v>0</v>
      </c>
      <c r="M256" s="117"/>
      <c r="N256" s="117"/>
      <c r="O256" s="84"/>
    </row>
    <row r="257" spans="2:15" s="69" customFormat="1" ht="28.5" customHeight="1" x14ac:dyDescent="0.25">
      <c r="B257" s="115"/>
      <c r="C257" s="143"/>
      <c r="D257" s="118"/>
      <c r="E257" s="59" t="s">
        <v>214</v>
      </c>
      <c r="F257" s="58">
        <f>F260+F263+F266</f>
        <v>0</v>
      </c>
      <c r="G257" s="53">
        <f>SUM(H257:L257)</f>
        <v>0</v>
      </c>
      <c r="H257" s="53">
        <f t="shared" ref="H257" si="407">H260+H263+H266</f>
        <v>0</v>
      </c>
      <c r="I257" s="53">
        <f t="shared" ref="I257:K257" si="408">I260+I263+I266</f>
        <v>0</v>
      </c>
      <c r="J257" s="53">
        <f t="shared" si="408"/>
        <v>0</v>
      </c>
      <c r="K257" s="53">
        <f t="shared" si="408"/>
        <v>0</v>
      </c>
      <c r="L257" s="53">
        <f t="shared" ref="L257" si="409">L260+L263+L266</f>
        <v>0</v>
      </c>
      <c r="M257" s="118"/>
      <c r="N257" s="118"/>
      <c r="O257" s="84"/>
    </row>
    <row r="258" spans="2:15" s="69" customFormat="1" ht="16.5" customHeight="1" x14ac:dyDescent="0.25">
      <c r="B258" s="113">
        <v>4</v>
      </c>
      <c r="C258" s="119" t="s">
        <v>190</v>
      </c>
      <c r="D258" s="116" t="s">
        <v>250</v>
      </c>
      <c r="E258" s="59" t="s">
        <v>91</v>
      </c>
      <c r="F258" s="58">
        <f t="shared" si="401"/>
        <v>0</v>
      </c>
      <c r="G258" s="53">
        <f t="shared" ref="G258" si="410">G260+G259</f>
        <v>0</v>
      </c>
      <c r="H258" s="53">
        <f>SUM(H259:H260)</f>
        <v>0</v>
      </c>
      <c r="I258" s="53">
        <f>SUM(I259:I260)</f>
        <v>0</v>
      </c>
      <c r="J258" s="53">
        <f t="shared" ref="J258:K258" si="411">SUM(J259:J260)</f>
        <v>0</v>
      </c>
      <c r="K258" s="53">
        <f t="shared" si="411"/>
        <v>0</v>
      </c>
      <c r="L258" s="53">
        <f t="shared" ref="L258" si="412">SUM(L259:L260)</f>
        <v>0</v>
      </c>
      <c r="M258" s="116" t="s">
        <v>41</v>
      </c>
      <c r="N258" s="116" t="s">
        <v>25</v>
      </c>
      <c r="O258" s="84"/>
    </row>
    <row r="259" spans="2:15" s="69" customFormat="1" ht="28.5" customHeight="1" x14ac:dyDescent="0.25">
      <c r="B259" s="114"/>
      <c r="C259" s="142"/>
      <c r="D259" s="117"/>
      <c r="E259" s="59" t="s">
        <v>218</v>
      </c>
      <c r="F259" s="58">
        <v>0</v>
      </c>
      <c r="G259" s="53">
        <f>SUM(H259:L259)</f>
        <v>0</v>
      </c>
      <c r="H259" s="53">
        <v>0</v>
      </c>
      <c r="I259" s="53">
        <v>0</v>
      </c>
      <c r="J259" s="53">
        <v>0</v>
      </c>
      <c r="K259" s="53">
        <v>0</v>
      </c>
      <c r="L259" s="53">
        <v>0</v>
      </c>
      <c r="M259" s="117"/>
      <c r="N259" s="117"/>
      <c r="O259" s="84"/>
    </row>
    <row r="260" spans="2:15" s="69" customFormat="1" ht="28.5" customHeight="1" x14ac:dyDescent="0.25">
      <c r="B260" s="115"/>
      <c r="C260" s="143"/>
      <c r="D260" s="118"/>
      <c r="E260" s="59" t="s">
        <v>214</v>
      </c>
      <c r="F260" s="58">
        <v>0</v>
      </c>
      <c r="G260" s="53">
        <f>SUM(H260:L260)</f>
        <v>0</v>
      </c>
      <c r="H260" s="53">
        <v>0</v>
      </c>
      <c r="I260" s="53">
        <v>0</v>
      </c>
      <c r="J260" s="53">
        <v>0</v>
      </c>
      <c r="K260" s="53">
        <v>0</v>
      </c>
      <c r="L260" s="53">
        <v>0</v>
      </c>
      <c r="M260" s="118"/>
      <c r="N260" s="118"/>
      <c r="O260" s="84"/>
    </row>
    <row r="261" spans="2:15" s="69" customFormat="1" ht="18" customHeight="1" x14ac:dyDescent="0.25">
      <c r="B261" s="113">
        <v>5</v>
      </c>
      <c r="C261" s="119" t="s">
        <v>191</v>
      </c>
      <c r="D261" s="116" t="s">
        <v>250</v>
      </c>
      <c r="E261" s="59" t="s">
        <v>91</v>
      </c>
      <c r="F261" s="58">
        <f t="shared" si="401"/>
        <v>40</v>
      </c>
      <c r="G261" s="53">
        <f t="shared" ref="G261" si="413">G263+G262</f>
        <v>0</v>
      </c>
      <c r="H261" s="53">
        <f>SUM(H262:H263)</f>
        <v>0</v>
      </c>
      <c r="I261" s="53">
        <f>SUM(I262:I263)</f>
        <v>0</v>
      </c>
      <c r="J261" s="53">
        <f>SUM(J262:J263)</f>
        <v>0</v>
      </c>
      <c r="K261" s="53">
        <f t="shared" ref="K261" si="414">SUM(K262:K263)</f>
        <v>0</v>
      </c>
      <c r="L261" s="53">
        <f t="shared" ref="L261" si="415">SUM(L262:L263)</f>
        <v>0</v>
      </c>
      <c r="M261" s="116" t="s">
        <v>41</v>
      </c>
      <c r="N261" s="116" t="s">
        <v>32</v>
      </c>
      <c r="O261" s="84"/>
    </row>
    <row r="262" spans="2:15" s="69" customFormat="1" ht="29.25" customHeight="1" x14ac:dyDescent="0.25">
      <c r="B262" s="114"/>
      <c r="C262" s="142"/>
      <c r="D262" s="117"/>
      <c r="E262" s="59" t="s">
        <v>218</v>
      </c>
      <c r="F262" s="58">
        <v>40</v>
      </c>
      <c r="G262" s="53">
        <f>SUM(H262:L262)</f>
        <v>0</v>
      </c>
      <c r="H262" s="53">
        <v>0</v>
      </c>
      <c r="I262" s="53">
        <v>0</v>
      </c>
      <c r="J262" s="53">
        <v>0</v>
      </c>
      <c r="K262" s="53">
        <v>0</v>
      </c>
      <c r="L262" s="53">
        <v>0</v>
      </c>
      <c r="M262" s="117"/>
      <c r="N262" s="117"/>
      <c r="O262" s="84"/>
    </row>
    <row r="263" spans="2:15" s="69" customFormat="1" ht="29.25" customHeight="1" x14ac:dyDescent="0.25">
      <c r="B263" s="115"/>
      <c r="C263" s="143"/>
      <c r="D263" s="118"/>
      <c r="E263" s="59" t="s">
        <v>214</v>
      </c>
      <c r="F263" s="58">
        <v>0</v>
      </c>
      <c r="G263" s="53">
        <f>SUM(H263:L263)</f>
        <v>0</v>
      </c>
      <c r="H263" s="53">
        <v>0</v>
      </c>
      <c r="I263" s="53">
        <v>0</v>
      </c>
      <c r="J263" s="53">
        <v>0</v>
      </c>
      <c r="K263" s="53">
        <v>0</v>
      </c>
      <c r="L263" s="53">
        <v>0</v>
      </c>
      <c r="M263" s="118"/>
      <c r="N263" s="118"/>
      <c r="O263" s="84"/>
    </row>
    <row r="264" spans="2:15" s="69" customFormat="1" ht="20.25" customHeight="1" x14ac:dyDescent="0.25">
      <c r="B264" s="113">
        <v>6</v>
      </c>
      <c r="C264" s="119" t="s">
        <v>196</v>
      </c>
      <c r="D264" s="116" t="s">
        <v>250</v>
      </c>
      <c r="E264" s="59" t="s">
        <v>91</v>
      </c>
      <c r="F264" s="58"/>
      <c r="G264" s="53">
        <f t="shared" ref="G264" si="416">G266+G265</f>
        <v>0</v>
      </c>
      <c r="H264" s="53">
        <f>SUM(H265:H266)</f>
        <v>0</v>
      </c>
      <c r="I264" s="53">
        <f t="shared" ref="I264:K264" si="417">SUM(I265:I266)</f>
        <v>0</v>
      </c>
      <c r="J264" s="53">
        <f t="shared" si="417"/>
        <v>0</v>
      </c>
      <c r="K264" s="53">
        <f t="shared" si="417"/>
        <v>0</v>
      </c>
      <c r="L264" s="53">
        <f t="shared" ref="L264" si="418">SUM(L265:L266)</f>
        <v>0</v>
      </c>
      <c r="M264" s="116" t="s">
        <v>41</v>
      </c>
      <c r="N264" s="116" t="s">
        <v>45</v>
      </c>
      <c r="O264" s="86"/>
    </row>
    <row r="265" spans="2:15" s="69" customFormat="1" ht="30" customHeight="1" x14ac:dyDescent="0.25">
      <c r="B265" s="114"/>
      <c r="C265" s="142"/>
      <c r="D265" s="117"/>
      <c r="E265" s="59" t="s">
        <v>218</v>
      </c>
      <c r="F265" s="58">
        <v>0</v>
      </c>
      <c r="G265" s="53">
        <f>SUM(H265:L265)</f>
        <v>0</v>
      </c>
      <c r="H265" s="53">
        <v>0</v>
      </c>
      <c r="I265" s="53">
        <v>0</v>
      </c>
      <c r="J265" s="53">
        <v>0</v>
      </c>
      <c r="K265" s="53">
        <v>0</v>
      </c>
      <c r="L265" s="53">
        <v>0</v>
      </c>
      <c r="M265" s="117"/>
      <c r="N265" s="117"/>
      <c r="O265" s="86"/>
    </row>
    <row r="266" spans="2:15" s="69" customFormat="1" ht="30" customHeight="1" x14ac:dyDescent="0.25">
      <c r="B266" s="115"/>
      <c r="C266" s="143"/>
      <c r="D266" s="118"/>
      <c r="E266" s="59" t="s">
        <v>214</v>
      </c>
      <c r="F266" s="58">
        <v>0</v>
      </c>
      <c r="G266" s="53">
        <f>SUM(H266:L266)</f>
        <v>0</v>
      </c>
      <c r="H266" s="53">
        <v>0</v>
      </c>
      <c r="I266" s="53">
        <v>0</v>
      </c>
      <c r="J266" s="53">
        <v>0</v>
      </c>
      <c r="K266" s="53">
        <v>0</v>
      </c>
      <c r="L266" s="53">
        <v>0</v>
      </c>
      <c r="M266" s="118"/>
      <c r="N266" s="118"/>
      <c r="O266" s="86"/>
    </row>
    <row r="267" spans="2:15" s="69" customFormat="1" ht="21" customHeight="1" x14ac:dyDescent="0.25">
      <c r="B267" s="122" t="s">
        <v>17</v>
      </c>
      <c r="C267" s="123"/>
      <c r="D267" s="128" t="s">
        <v>91</v>
      </c>
      <c r="E267" s="129"/>
      <c r="F267" s="56">
        <f t="shared" ref="F267:K267" si="419">SUM(F268:F269)</f>
        <v>40</v>
      </c>
      <c r="G267" s="56">
        <f>SUM(G268:G269)</f>
        <v>990.96</v>
      </c>
      <c r="H267" s="56">
        <f>SUM(H268:H269)</f>
        <v>0</v>
      </c>
      <c r="I267" s="56">
        <f t="shared" si="419"/>
        <v>0</v>
      </c>
      <c r="J267" s="56">
        <f t="shared" si="419"/>
        <v>330.32</v>
      </c>
      <c r="K267" s="56">
        <f t="shared" si="419"/>
        <v>330.32</v>
      </c>
      <c r="L267" s="56">
        <f t="shared" ref="L267" si="420">SUM(L268:L269)</f>
        <v>330.32</v>
      </c>
      <c r="M267" s="83"/>
      <c r="N267" s="85"/>
      <c r="O267" s="84"/>
    </row>
    <row r="268" spans="2:15" s="69" customFormat="1" ht="28.5" customHeight="1" x14ac:dyDescent="0.25">
      <c r="B268" s="124"/>
      <c r="C268" s="125"/>
      <c r="D268" s="128" t="s">
        <v>218</v>
      </c>
      <c r="E268" s="129"/>
      <c r="F268" s="56">
        <f>F256+F250</f>
        <v>40</v>
      </c>
      <c r="G268" s="56">
        <f>SUM(H268:L268)</f>
        <v>990.96</v>
      </c>
      <c r="H268" s="56">
        <f t="shared" ref="H268" si="421">H256+H250</f>
        <v>0</v>
      </c>
      <c r="I268" s="56">
        <f t="shared" ref="I268:K268" si="422">I256+I250</f>
        <v>0</v>
      </c>
      <c r="J268" s="56">
        <f t="shared" si="422"/>
        <v>330.32</v>
      </c>
      <c r="K268" s="56">
        <f t="shared" si="422"/>
        <v>330.32</v>
      </c>
      <c r="L268" s="56">
        <f t="shared" ref="L268" si="423">L256+L250</f>
        <v>330.32</v>
      </c>
      <c r="M268" s="83"/>
      <c r="N268" s="85"/>
      <c r="O268" s="84"/>
    </row>
    <row r="269" spans="2:15" s="69" customFormat="1" ht="28.5" customHeight="1" x14ac:dyDescent="0.25">
      <c r="B269" s="126"/>
      <c r="C269" s="127"/>
      <c r="D269" s="128" t="s">
        <v>214</v>
      </c>
      <c r="E269" s="129"/>
      <c r="F269" s="56">
        <f>F257+F251</f>
        <v>0</v>
      </c>
      <c r="G269" s="56">
        <f>SUM(H269:L269)</f>
        <v>0</v>
      </c>
      <c r="H269" s="56">
        <f t="shared" ref="H269" si="424">H257+H251</f>
        <v>0</v>
      </c>
      <c r="I269" s="56">
        <f t="shared" ref="I269:K269" si="425">I257+I251</f>
        <v>0</v>
      </c>
      <c r="J269" s="56">
        <f t="shared" si="425"/>
        <v>0</v>
      </c>
      <c r="K269" s="56">
        <f t="shared" si="425"/>
        <v>0</v>
      </c>
      <c r="L269" s="56">
        <f t="shared" ref="L269" si="426">L257+L251</f>
        <v>0</v>
      </c>
      <c r="M269" s="83"/>
      <c r="N269" s="85"/>
      <c r="O269" s="84"/>
    </row>
    <row r="270" spans="2:15" s="89" customFormat="1" ht="24.75" customHeight="1" x14ac:dyDescent="0.25">
      <c r="B270" s="131" t="s">
        <v>202</v>
      </c>
      <c r="C270" s="131"/>
      <c r="D270" s="131"/>
      <c r="E270" s="131"/>
      <c r="F270" s="131"/>
      <c r="G270" s="131"/>
      <c r="H270" s="131"/>
      <c r="I270" s="131"/>
      <c r="J270" s="131"/>
      <c r="K270" s="131"/>
      <c r="L270" s="131"/>
      <c r="M270" s="131"/>
      <c r="N270" s="131"/>
      <c r="O270" s="88"/>
    </row>
    <row r="271" spans="2:15" s="69" customFormat="1" ht="17.25" customHeight="1" x14ac:dyDescent="0.25">
      <c r="B271" s="113">
        <v>1</v>
      </c>
      <c r="C271" s="119" t="s">
        <v>192</v>
      </c>
      <c r="D271" s="116" t="s">
        <v>250</v>
      </c>
      <c r="E271" s="59" t="s">
        <v>91</v>
      </c>
      <c r="F271" s="58">
        <f>SUM(F272:F273)</f>
        <v>0</v>
      </c>
      <c r="G271" s="53">
        <f t="shared" ref="G271" si="427">G273+G272</f>
        <v>42442.78256</v>
      </c>
      <c r="H271" s="53">
        <f>SUM(H272:H273)</f>
        <v>1000</v>
      </c>
      <c r="I271" s="53">
        <f>SUM(I272:I273)</f>
        <v>10361.35</v>
      </c>
      <c r="J271" s="53">
        <f t="shared" ref="J271:K271" si="428">SUM(J272:J273)</f>
        <v>10346.63256</v>
      </c>
      <c r="K271" s="53">
        <f t="shared" si="428"/>
        <v>10367.4</v>
      </c>
      <c r="L271" s="53">
        <f t="shared" ref="L271" si="429">SUM(L272:L273)</f>
        <v>10367.4</v>
      </c>
      <c r="M271" s="116" t="s">
        <v>41</v>
      </c>
      <c r="N271" s="116" t="s">
        <v>46</v>
      </c>
      <c r="O271" s="84"/>
    </row>
    <row r="272" spans="2:15" s="69" customFormat="1" ht="32.25" customHeight="1" x14ac:dyDescent="0.25">
      <c r="B272" s="114"/>
      <c r="C272" s="142"/>
      <c r="D272" s="117"/>
      <c r="E272" s="59" t="s">
        <v>218</v>
      </c>
      <c r="F272" s="58">
        <f>F275+F278+F281</f>
        <v>0</v>
      </c>
      <c r="G272" s="53">
        <f>SUM(H272:L272)</f>
        <v>42442.78256</v>
      </c>
      <c r="H272" s="53">
        <f>H275+H278+H281</f>
        <v>1000</v>
      </c>
      <c r="I272" s="53">
        <f>I275+I278+I281</f>
        <v>10361.35</v>
      </c>
      <c r="J272" s="53">
        <f t="shared" ref="J272:K272" si="430">J275+J278+J281</f>
        <v>10346.63256</v>
      </c>
      <c r="K272" s="53">
        <f t="shared" si="430"/>
        <v>10367.4</v>
      </c>
      <c r="L272" s="53">
        <f t="shared" ref="L272" si="431">L275+L278+L281</f>
        <v>10367.4</v>
      </c>
      <c r="M272" s="117"/>
      <c r="N272" s="117"/>
      <c r="O272" s="84"/>
    </row>
    <row r="273" spans="2:15" s="69" customFormat="1" ht="32.25" customHeight="1" x14ac:dyDescent="0.25">
      <c r="B273" s="115"/>
      <c r="C273" s="143"/>
      <c r="D273" s="118"/>
      <c r="E273" s="59" t="s">
        <v>214</v>
      </c>
      <c r="F273" s="58">
        <f t="shared" ref="F273" si="432">F276+F279+F282</f>
        <v>0</v>
      </c>
      <c r="G273" s="53">
        <f>SUM(H273:L273)</f>
        <v>0</v>
      </c>
      <c r="H273" s="53">
        <f t="shared" ref="H273" si="433">H276+H279+H282</f>
        <v>0</v>
      </c>
      <c r="I273" s="53">
        <f t="shared" ref="I273:K273" si="434">I276+I279+I282</f>
        <v>0</v>
      </c>
      <c r="J273" s="53">
        <f t="shared" si="434"/>
        <v>0</v>
      </c>
      <c r="K273" s="53">
        <f t="shared" si="434"/>
        <v>0</v>
      </c>
      <c r="L273" s="53">
        <f t="shared" ref="L273" si="435">L276+L279+L282</f>
        <v>0</v>
      </c>
      <c r="M273" s="118"/>
      <c r="N273" s="118"/>
      <c r="O273" s="84"/>
    </row>
    <row r="274" spans="2:15" s="69" customFormat="1" ht="16.5" customHeight="1" x14ac:dyDescent="0.25">
      <c r="B274" s="113">
        <v>2</v>
      </c>
      <c r="C274" s="119" t="s">
        <v>193</v>
      </c>
      <c r="D274" s="116" t="s">
        <v>250</v>
      </c>
      <c r="E274" s="59" t="s">
        <v>91</v>
      </c>
      <c r="F274" s="58">
        <f t="shared" ref="F274:K280" si="436">SUM(F275:F276)</f>
        <v>0</v>
      </c>
      <c r="G274" s="53">
        <f t="shared" ref="G274" si="437">G276+G275</f>
        <v>0</v>
      </c>
      <c r="H274" s="53">
        <f t="shared" ref="H274" si="438">SUM(H275:H276)</f>
        <v>0</v>
      </c>
      <c r="I274" s="53">
        <f t="shared" si="436"/>
        <v>0</v>
      </c>
      <c r="J274" s="53">
        <f t="shared" si="436"/>
        <v>0</v>
      </c>
      <c r="K274" s="53">
        <f t="shared" si="436"/>
        <v>0</v>
      </c>
      <c r="L274" s="53">
        <f t="shared" ref="L274" si="439">SUM(L275:L276)</f>
        <v>0</v>
      </c>
      <c r="M274" s="116" t="s">
        <v>41</v>
      </c>
      <c r="N274" s="116" t="s">
        <v>46</v>
      </c>
      <c r="O274" s="84"/>
    </row>
    <row r="275" spans="2:15" s="69" customFormat="1" ht="30.75" customHeight="1" x14ac:dyDescent="0.25">
      <c r="B275" s="114"/>
      <c r="C275" s="120"/>
      <c r="D275" s="117"/>
      <c r="E275" s="59" t="s">
        <v>218</v>
      </c>
      <c r="F275" s="58">
        <v>0</v>
      </c>
      <c r="G275" s="53">
        <f>SUM(H275:L275)</f>
        <v>0</v>
      </c>
      <c r="H275" s="53">
        <v>0</v>
      </c>
      <c r="I275" s="53">
        <v>0</v>
      </c>
      <c r="J275" s="53">
        <v>0</v>
      </c>
      <c r="K275" s="53">
        <v>0</v>
      </c>
      <c r="L275" s="53">
        <v>0</v>
      </c>
      <c r="M275" s="117"/>
      <c r="N275" s="117"/>
      <c r="O275" s="84"/>
    </row>
    <row r="276" spans="2:15" s="69" customFormat="1" ht="30.75" customHeight="1" x14ac:dyDescent="0.25">
      <c r="B276" s="115"/>
      <c r="C276" s="121"/>
      <c r="D276" s="118"/>
      <c r="E276" s="59" t="s">
        <v>214</v>
      </c>
      <c r="F276" s="58">
        <v>0</v>
      </c>
      <c r="G276" s="53">
        <f>SUM(H276:L276)</f>
        <v>0</v>
      </c>
      <c r="H276" s="53">
        <v>0</v>
      </c>
      <c r="I276" s="53">
        <v>0</v>
      </c>
      <c r="J276" s="53">
        <v>0</v>
      </c>
      <c r="K276" s="53">
        <v>0</v>
      </c>
      <c r="L276" s="53">
        <v>0</v>
      </c>
      <c r="M276" s="118"/>
      <c r="N276" s="118"/>
      <c r="O276" s="84"/>
    </row>
    <row r="277" spans="2:15" s="69" customFormat="1" ht="18" customHeight="1" x14ac:dyDescent="0.25">
      <c r="B277" s="113">
        <v>3</v>
      </c>
      <c r="C277" s="119" t="s">
        <v>194</v>
      </c>
      <c r="D277" s="116" t="s">
        <v>250</v>
      </c>
      <c r="E277" s="59" t="s">
        <v>91</v>
      </c>
      <c r="F277" s="58">
        <f t="shared" si="436"/>
        <v>0</v>
      </c>
      <c r="G277" s="53">
        <f>G279+G278</f>
        <v>41442.78256</v>
      </c>
      <c r="H277" s="53">
        <f t="shared" ref="H277" si="440">SUM(H278:H279)</f>
        <v>0</v>
      </c>
      <c r="I277" s="53">
        <f t="shared" ref="I277:K277" si="441">SUM(I278:I279)</f>
        <v>10361.35</v>
      </c>
      <c r="J277" s="53">
        <f t="shared" si="441"/>
        <v>10346.63256</v>
      </c>
      <c r="K277" s="53">
        <f t="shared" si="441"/>
        <v>10367.4</v>
      </c>
      <c r="L277" s="53">
        <f t="shared" ref="L277" si="442">SUM(L278:L279)</f>
        <v>10367.4</v>
      </c>
      <c r="M277" s="116" t="s">
        <v>51</v>
      </c>
      <c r="N277" s="116" t="s">
        <v>47</v>
      </c>
      <c r="O277" s="84"/>
    </row>
    <row r="278" spans="2:15" s="69" customFormat="1" ht="30" customHeight="1" x14ac:dyDescent="0.25">
      <c r="B278" s="114"/>
      <c r="C278" s="120"/>
      <c r="D278" s="117"/>
      <c r="E278" s="59" t="s">
        <v>218</v>
      </c>
      <c r="F278" s="58">
        <v>0</v>
      </c>
      <c r="G278" s="53">
        <f>SUM(H278:L278)</f>
        <v>41442.78256</v>
      </c>
      <c r="H278" s="53">
        <v>0</v>
      </c>
      <c r="I278" s="53">
        <v>10361.35</v>
      </c>
      <c r="J278" s="53">
        <v>10346.63256</v>
      </c>
      <c r="K278" s="53">
        <v>10367.4</v>
      </c>
      <c r="L278" s="53">
        <v>10367.4</v>
      </c>
      <c r="M278" s="117"/>
      <c r="N278" s="117"/>
      <c r="O278" s="84"/>
    </row>
    <row r="279" spans="2:15" s="69" customFormat="1" ht="30" customHeight="1" x14ac:dyDescent="0.25">
      <c r="B279" s="115"/>
      <c r="C279" s="121"/>
      <c r="D279" s="118"/>
      <c r="E279" s="59" t="s">
        <v>214</v>
      </c>
      <c r="F279" s="58">
        <v>0</v>
      </c>
      <c r="G279" s="53">
        <f>SUM(H279:L279)</f>
        <v>0</v>
      </c>
      <c r="H279" s="53">
        <v>0</v>
      </c>
      <c r="I279" s="53">
        <v>0</v>
      </c>
      <c r="J279" s="53">
        <v>0</v>
      </c>
      <c r="K279" s="53">
        <v>0</v>
      </c>
      <c r="L279" s="53">
        <v>0</v>
      </c>
      <c r="M279" s="118"/>
      <c r="N279" s="118"/>
      <c r="O279" s="84"/>
    </row>
    <row r="280" spans="2:15" s="69" customFormat="1" ht="19.5" customHeight="1" x14ac:dyDescent="0.25">
      <c r="B280" s="113">
        <v>4</v>
      </c>
      <c r="C280" s="119" t="s">
        <v>195</v>
      </c>
      <c r="D280" s="116" t="s">
        <v>250</v>
      </c>
      <c r="E280" s="59" t="s">
        <v>91</v>
      </c>
      <c r="F280" s="58">
        <f t="shared" si="436"/>
        <v>0</v>
      </c>
      <c r="G280" s="53">
        <f t="shared" ref="G280" si="443">G282+G281</f>
        <v>1000</v>
      </c>
      <c r="H280" s="53">
        <f t="shared" ref="H280" si="444">SUM(H281:H282)</f>
        <v>1000</v>
      </c>
      <c r="I280" s="53">
        <f t="shared" ref="I280:K280" si="445">SUM(I281:I282)</f>
        <v>0</v>
      </c>
      <c r="J280" s="53">
        <f t="shared" si="445"/>
        <v>0</v>
      </c>
      <c r="K280" s="53">
        <f t="shared" si="445"/>
        <v>0</v>
      </c>
      <c r="L280" s="53">
        <f t="shared" ref="L280" si="446">SUM(L281:L282)</f>
        <v>0</v>
      </c>
      <c r="M280" s="116" t="s">
        <v>41</v>
      </c>
      <c r="N280" s="116" t="s">
        <v>35</v>
      </c>
      <c r="O280" s="84">
        <v>7960831.3399999999</v>
      </c>
    </row>
    <row r="281" spans="2:15" s="69" customFormat="1" ht="29.25" customHeight="1" x14ac:dyDescent="0.25">
      <c r="B281" s="114"/>
      <c r="C281" s="120"/>
      <c r="D281" s="117"/>
      <c r="E281" s="59" t="s">
        <v>218</v>
      </c>
      <c r="F281" s="58">
        <v>0</v>
      </c>
      <c r="G281" s="53">
        <f>SUM(H281:L281)</f>
        <v>1000</v>
      </c>
      <c r="H281" s="53">
        <v>1000</v>
      </c>
      <c r="I281" s="53">
        <v>0</v>
      </c>
      <c r="J281" s="53">
        <v>0</v>
      </c>
      <c r="K281" s="53">
        <v>0</v>
      </c>
      <c r="L281" s="53">
        <v>0</v>
      </c>
      <c r="M281" s="146"/>
      <c r="N281" s="117"/>
      <c r="O281" s="84">
        <v>99400</v>
      </c>
    </row>
    <row r="282" spans="2:15" s="69" customFormat="1" ht="29.25" customHeight="1" x14ac:dyDescent="0.25">
      <c r="B282" s="115"/>
      <c r="C282" s="121"/>
      <c r="D282" s="118"/>
      <c r="E282" s="59" t="s">
        <v>214</v>
      </c>
      <c r="F282" s="58">
        <v>0</v>
      </c>
      <c r="G282" s="53">
        <f>SUM(H282:L282)</f>
        <v>0</v>
      </c>
      <c r="H282" s="53">
        <v>0</v>
      </c>
      <c r="I282" s="53">
        <v>0</v>
      </c>
      <c r="J282" s="53">
        <v>0</v>
      </c>
      <c r="K282" s="53">
        <v>0</v>
      </c>
      <c r="L282" s="53">
        <v>0</v>
      </c>
      <c r="M282" s="147"/>
      <c r="N282" s="118"/>
      <c r="O282" s="84">
        <v>600</v>
      </c>
    </row>
    <row r="283" spans="2:15" s="69" customFormat="1" ht="18" customHeight="1" x14ac:dyDescent="0.25">
      <c r="B283" s="122" t="s">
        <v>18</v>
      </c>
      <c r="C283" s="123"/>
      <c r="D283" s="128" t="s">
        <v>91</v>
      </c>
      <c r="E283" s="129"/>
      <c r="F283" s="56">
        <f>SUM(F284:F285)</f>
        <v>0</v>
      </c>
      <c r="G283" s="56">
        <f t="shared" ref="G283:K283" si="447">SUM(G284:G285)</f>
        <v>42442.78256</v>
      </c>
      <c r="H283" s="56">
        <f t="shared" si="447"/>
        <v>1000</v>
      </c>
      <c r="I283" s="56">
        <f t="shared" si="447"/>
        <v>10361.35</v>
      </c>
      <c r="J283" s="56">
        <f t="shared" si="447"/>
        <v>10346.63256</v>
      </c>
      <c r="K283" s="56">
        <f t="shared" si="447"/>
        <v>10367.4</v>
      </c>
      <c r="L283" s="56">
        <f t="shared" ref="L283" si="448">SUM(L284:L285)</f>
        <v>10367.4</v>
      </c>
      <c r="M283" s="83"/>
      <c r="N283" s="87"/>
      <c r="O283" s="84">
        <v>2231506.87</v>
      </c>
    </row>
    <row r="284" spans="2:15" s="69" customFormat="1" ht="30.75" customHeight="1" x14ac:dyDescent="0.25">
      <c r="B284" s="124"/>
      <c r="C284" s="125"/>
      <c r="D284" s="128" t="s">
        <v>218</v>
      </c>
      <c r="E284" s="129"/>
      <c r="F284" s="56">
        <f>F272</f>
        <v>0</v>
      </c>
      <c r="G284" s="56">
        <f>SUM(H284:L284)</f>
        <v>42442.78256</v>
      </c>
      <c r="H284" s="56">
        <f t="shared" ref="H284" si="449">H272</f>
        <v>1000</v>
      </c>
      <c r="I284" s="56">
        <f t="shared" ref="I284:J284" si="450">I272</f>
        <v>10361.35</v>
      </c>
      <c r="J284" s="56">
        <f t="shared" si="450"/>
        <v>10346.63256</v>
      </c>
      <c r="K284" s="56">
        <f>K272</f>
        <v>10367.4</v>
      </c>
      <c r="L284" s="56">
        <f t="shared" ref="L284" si="451">L272</f>
        <v>10367.4</v>
      </c>
      <c r="M284" s="83"/>
      <c r="N284" s="87"/>
      <c r="O284" s="84">
        <f>SUM(O280:O283)</f>
        <v>10292338.210000001</v>
      </c>
    </row>
    <row r="285" spans="2:15" s="69" customFormat="1" ht="30.75" customHeight="1" x14ac:dyDescent="0.25">
      <c r="B285" s="126"/>
      <c r="C285" s="127"/>
      <c r="D285" s="128" t="s">
        <v>214</v>
      </c>
      <c r="E285" s="129"/>
      <c r="F285" s="56">
        <f>F273</f>
        <v>0</v>
      </c>
      <c r="G285" s="56">
        <f>SUM(H285:L285)</f>
        <v>0</v>
      </c>
      <c r="H285" s="56">
        <f t="shared" ref="H285" si="452">H273</f>
        <v>0</v>
      </c>
      <c r="I285" s="56">
        <f t="shared" ref="I285:K285" si="453">I273</f>
        <v>0</v>
      </c>
      <c r="J285" s="56">
        <f t="shared" si="453"/>
        <v>0</v>
      </c>
      <c r="K285" s="56">
        <f t="shared" si="453"/>
        <v>0</v>
      </c>
      <c r="L285" s="56">
        <f t="shared" ref="L285" si="454">L273</f>
        <v>0</v>
      </c>
      <c r="M285" s="83"/>
      <c r="N285" s="85"/>
      <c r="O285" s="84"/>
    </row>
    <row r="286" spans="2:15" s="24" customFormat="1" ht="30.75" customHeight="1" x14ac:dyDescent="0.25">
      <c r="B286" s="98"/>
      <c r="C286" s="102"/>
      <c r="D286" s="41"/>
      <c r="E286" s="42"/>
      <c r="F286" s="43"/>
      <c r="G286" s="94"/>
      <c r="H286" s="94"/>
      <c r="I286" s="94"/>
      <c r="J286" s="94"/>
      <c r="K286" s="94"/>
      <c r="L286" s="94"/>
      <c r="M286" s="44"/>
      <c r="N286" s="45"/>
      <c r="O286" s="23"/>
    </row>
    <row r="288" spans="2:15" x14ac:dyDescent="0.25">
      <c r="B288" s="144" t="s">
        <v>26</v>
      </c>
      <c r="C288" s="144"/>
      <c r="D288" s="144"/>
      <c r="E288" s="144"/>
      <c r="F288" s="46"/>
      <c r="G288" s="95"/>
      <c r="H288" s="95"/>
      <c r="I288" s="95"/>
      <c r="J288" s="95"/>
      <c r="K288" s="95"/>
      <c r="L288" s="95"/>
      <c r="M288" s="33"/>
      <c r="N288" s="47"/>
      <c r="O288" s="29"/>
    </row>
    <row r="289" spans="2:15" ht="18" customHeight="1" x14ac:dyDescent="0.25">
      <c r="B289" s="144" t="s">
        <v>36</v>
      </c>
      <c r="C289" s="144"/>
      <c r="D289" s="144"/>
      <c r="E289" s="144"/>
      <c r="F289" s="46"/>
      <c r="G289" s="95"/>
      <c r="H289" s="95"/>
      <c r="I289" s="95"/>
      <c r="J289" s="95"/>
      <c r="K289" s="95"/>
      <c r="L289" s="95"/>
      <c r="M289" s="48"/>
      <c r="N289" s="30" t="s">
        <v>249</v>
      </c>
      <c r="O289" s="29"/>
    </row>
    <row r="290" spans="2:15" x14ac:dyDescent="0.25">
      <c r="B290" s="97"/>
      <c r="C290" s="103"/>
      <c r="D290" s="31"/>
      <c r="E290" s="47"/>
      <c r="F290" s="46"/>
      <c r="G290" s="95"/>
      <c r="H290" s="95"/>
      <c r="I290" s="95"/>
      <c r="J290" s="95"/>
      <c r="K290" s="95"/>
      <c r="L290" s="95"/>
      <c r="M290" s="33"/>
      <c r="N290" s="49"/>
      <c r="O290" s="29"/>
    </row>
    <row r="291" spans="2:15" x14ac:dyDescent="0.25">
      <c r="B291" s="144" t="s">
        <v>27</v>
      </c>
      <c r="C291" s="144"/>
      <c r="D291" s="50"/>
      <c r="E291" s="51"/>
      <c r="F291" s="52"/>
      <c r="G291" s="96"/>
      <c r="H291" s="96"/>
      <c r="I291" s="96"/>
      <c r="J291" s="96"/>
      <c r="K291" s="96"/>
      <c r="L291" s="96"/>
      <c r="M291" s="48"/>
      <c r="N291" s="51"/>
      <c r="O291" s="29"/>
    </row>
    <row r="292" spans="2:15" x14ac:dyDescent="0.25">
      <c r="B292" s="144" t="s">
        <v>28</v>
      </c>
      <c r="C292" s="144"/>
      <c r="D292" s="144"/>
      <c r="E292" s="144"/>
      <c r="F292" s="144"/>
      <c r="G292" s="95"/>
      <c r="H292" s="95"/>
      <c r="I292" s="95"/>
      <c r="J292" s="95"/>
      <c r="K292" s="95"/>
      <c r="L292" s="95"/>
      <c r="M292" s="33"/>
      <c r="N292" s="49"/>
      <c r="O292" s="29"/>
    </row>
    <row r="293" spans="2:15" x14ac:dyDescent="0.25">
      <c r="B293" s="144" t="s">
        <v>37</v>
      </c>
      <c r="C293" s="144"/>
      <c r="D293" s="144"/>
      <c r="E293" s="144"/>
      <c r="F293" s="144"/>
      <c r="G293" s="95"/>
      <c r="H293" s="95"/>
      <c r="I293" s="95"/>
      <c r="J293" s="95"/>
      <c r="K293" s="95"/>
      <c r="L293" s="95"/>
      <c r="M293" s="145"/>
      <c r="N293" s="145"/>
      <c r="O293" s="29"/>
    </row>
    <row r="294" spans="2:15" x14ac:dyDescent="0.25">
      <c r="B294" s="144" t="s">
        <v>29</v>
      </c>
      <c r="C294" s="144"/>
      <c r="D294" s="144"/>
      <c r="E294" s="144"/>
      <c r="F294" s="46"/>
      <c r="G294" s="92" t="s">
        <v>91</v>
      </c>
      <c r="H294" s="92">
        <v>2020</v>
      </c>
      <c r="I294" s="99">
        <v>2021</v>
      </c>
      <c r="J294" s="99">
        <v>2022</v>
      </c>
      <c r="K294" s="99">
        <v>2023</v>
      </c>
      <c r="L294" s="107">
        <v>2024</v>
      </c>
      <c r="M294" s="54" t="s">
        <v>91</v>
      </c>
      <c r="N294" s="30" t="s">
        <v>38</v>
      </c>
      <c r="O294" s="29"/>
    </row>
    <row r="295" spans="2:15" x14ac:dyDescent="0.25">
      <c r="F295" s="27" t="s">
        <v>115</v>
      </c>
      <c r="G295" s="58">
        <f t="shared" ref="G295:J296" si="455">G283+G267+G245+G208+G198+G146</f>
        <v>248557.11955999999</v>
      </c>
      <c r="H295" s="58">
        <f t="shared" si="455"/>
        <v>39214.331999999995</v>
      </c>
      <c r="I295" s="58">
        <f t="shared" si="455"/>
        <v>52975.244999999995</v>
      </c>
      <c r="J295" s="58">
        <f>J283+J267+J245+J208+J198+J146</f>
        <v>62379.002560000001</v>
      </c>
      <c r="K295" s="58">
        <f t="shared" ref="K295" si="456">K283+K267+K245+K208+K198+K146</f>
        <v>46994.270000000004</v>
      </c>
      <c r="L295" s="58">
        <f>L283+L267+L245+L208+L198+L146</f>
        <v>46994.270000000004</v>
      </c>
      <c r="M295" s="54">
        <f>SUM(H295:L295)</f>
        <v>248557.11956000002</v>
      </c>
    </row>
    <row r="296" spans="2:15" x14ac:dyDescent="0.25">
      <c r="F296" s="27" t="s">
        <v>119</v>
      </c>
      <c r="G296" s="58">
        <f t="shared" si="455"/>
        <v>223960.11955999999</v>
      </c>
      <c r="H296" s="58">
        <f t="shared" si="455"/>
        <v>38470.331999999995</v>
      </c>
      <c r="I296" s="58">
        <f t="shared" si="455"/>
        <v>46364.244999999995</v>
      </c>
      <c r="J296" s="58">
        <f t="shared" si="455"/>
        <v>46723.002560000001</v>
      </c>
      <c r="K296" s="58">
        <f>K284+K268+K246+K209+K199+K147</f>
        <v>46201.270000000004</v>
      </c>
      <c r="L296" s="58">
        <f>L284+L268+L246+L209+L199+L147</f>
        <v>46201.270000000004</v>
      </c>
      <c r="M296" s="54">
        <f>SUM(H296:L296)</f>
        <v>223960.11956000002</v>
      </c>
    </row>
  </sheetData>
  <mergeCells count="509">
    <mergeCell ref="A140:A142"/>
    <mergeCell ref="A143:A145"/>
    <mergeCell ref="C68:C70"/>
    <mergeCell ref="C71:C73"/>
    <mergeCell ref="D68:D70"/>
    <mergeCell ref="D71:D73"/>
    <mergeCell ref="M68:M70"/>
    <mergeCell ref="M71:M73"/>
    <mergeCell ref="B68:B70"/>
    <mergeCell ref="A71:A73"/>
    <mergeCell ref="B71:B73"/>
    <mergeCell ref="B134:B136"/>
    <mergeCell ref="B137:B139"/>
    <mergeCell ref="A77:A79"/>
    <mergeCell ref="A110:A112"/>
    <mergeCell ref="A116:A118"/>
    <mergeCell ref="A122:A124"/>
    <mergeCell ref="A125:A127"/>
    <mergeCell ref="A128:A130"/>
    <mergeCell ref="B128:B130"/>
    <mergeCell ref="A131:A133"/>
    <mergeCell ref="B131:B133"/>
    <mergeCell ref="A134:A136"/>
    <mergeCell ref="A137:A139"/>
    <mergeCell ref="H7:L7"/>
    <mergeCell ref="B280:B282"/>
    <mergeCell ref="C65:C67"/>
    <mergeCell ref="M65:M67"/>
    <mergeCell ref="N65:N67"/>
    <mergeCell ref="D65:D67"/>
    <mergeCell ref="B271:B273"/>
    <mergeCell ref="B274:B276"/>
    <mergeCell ref="B277:B279"/>
    <mergeCell ref="B233:B235"/>
    <mergeCell ref="B236:B238"/>
    <mergeCell ref="B242:B244"/>
    <mergeCell ref="B249:B251"/>
    <mergeCell ref="B252:B254"/>
    <mergeCell ref="B218:B220"/>
    <mergeCell ref="B221:B223"/>
    <mergeCell ref="B224:B226"/>
    <mergeCell ref="B227:B229"/>
    <mergeCell ref="B230:B232"/>
    <mergeCell ref="D271:D273"/>
    <mergeCell ref="D274:D276"/>
    <mergeCell ref="D277:D279"/>
    <mergeCell ref="D280:D282"/>
    <mergeCell ref="C274:C276"/>
    <mergeCell ref="C280:C282"/>
    <mergeCell ref="C271:C273"/>
    <mergeCell ref="N271:N273"/>
    <mergeCell ref="N274:N276"/>
    <mergeCell ref="N277:N279"/>
    <mergeCell ref="N280:N282"/>
    <mergeCell ref="D202:D204"/>
    <mergeCell ref="D205:D207"/>
    <mergeCell ref="D212:D214"/>
    <mergeCell ref="D215:D217"/>
    <mergeCell ref="D218:D220"/>
    <mergeCell ref="D221:D223"/>
    <mergeCell ref="D224:D226"/>
    <mergeCell ref="D227:D229"/>
    <mergeCell ref="D230:D232"/>
    <mergeCell ref="D233:D235"/>
    <mergeCell ref="D236:D238"/>
    <mergeCell ref="D242:D244"/>
    <mergeCell ref="N252:N254"/>
    <mergeCell ref="N255:N257"/>
    <mergeCell ref="N258:N260"/>
    <mergeCell ref="N261:N263"/>
    <mergeCell ref="N264:N266"/>
    <mergeCell ref="M280:M282"/>
    <mergeCell ref="N202:N204"/>
    <mergeCell ref="N205:N207"/>
    <mergeCell ref="N212:N214"/>
    <mergeCell ref="N215:N217"/>
    <mergeCell ref="N218:N220"/>
    <mergeCell ref="N221:N223"/>
    <mergeCell ref="N224:N226"/>
    <mergeCell ref="N227:N229"/>
    <mergeCell ref="N230:N232"/>
    <mergeCell ref="N233:N235"/>
    <mergeCell ref="N236:N238"/>
    <mergeCell ref="N242:N244"/>
    <mergeCell ref="N249:N251"/>
    <mergeCell ref="M255:M257"/>
    <mergeCell ref="M258:M260"/>
    <mergeCell ref="M261:M263"/>
    <mergeCell ref="M264:M266"/>
    <mergeCell ref="M271:M273"/>
    <mergeCell ref="M233:M235"/>
    <mergeCell ref="M236:M238"/>
    <mergeCell ref="M242:M244"/>
    <mergeCell ref="N239:N241"/>
    <mergeCell ref="B215:B217"/>
    <mergeCell ref="M274:M276"/>
    <mergeCell ref="M277:M279"/>
    <mergeCell ref="C277:C279"/>
    <mergeCell ref="B255:B257"/>
    <mergeCell ref="B258:B260"/>
    <mergeCell ref="B261:B263"/>
    <mergeCell ref="B264:B266"/>
    <mergeCell ref="C258:C260"/>
    <mergeCell ref="C261:C263"/>
    <mergeCell ref="D269:E269"/>
    <mergeCell ref="D246:E246"/>
    <mergeCell ref="D247:E247"/>
    <mergeCell ref="B267:C269"/>
    <mergeCell ref="D267:E267"/>
    <mergeCell ref="D268:E268"/>
    <mergeCell ref="C239:C241"/>
    <mergeCell ref="D239:D241"/>
    <mergeCell ref="M239:M241"/>
    <mergeCell ref="B239:B241"/>
    <mergeCell ref="N195:N197"/>
    <mergeCell ref="C202:C204"/>
    <mergeCell ref="C212:C214"/>
    <mergeCell ref="C249:C251"/>
    <mergeCell ref="C255:C257"/>
    <mergeCell ref="C205:C207"/>
    <mergeCell ref="C215:C217"/>
    <mergeCell ref="C218:C220"/>
    <mergeCell ref="C221:C223"/>
    <mergeCell ref="C224:C226"/>
    <mergeCell ref="C227:C229"/>
    <mergeCell ref="C230:C232"/>
    <mergeCell ref="C233:C235"/>
    <mergeCell ref="C236:C238"/>
    <mergeCell ref="C242:C244"/>
    <mergeCell ref="M195:M197"/>
    <mergeCell ref="M252:M254"/>
    <mergeCell ref="M218:M220"/>
    <mergeCell ref="M221:M223"/>
    <mergeCell ref="M224:M226"/>
    <mergeCell ref="M227:M229"/>
    <mergeCell ref="M249:M251"/>
    <mergeCell ref="M230:M232"/>
    <mergeCell ref="M202:M204"/>
    <mergeCell ref="N189:N191"/>
    <mergeCell ref="N192:N194"/>
    <mergeCell ref="D195:D197"/>
    <mergeCell ref="M150:M152"/>
    <mergeCell ref="M153:M155"/>
    <mergeCell ref="M156:M158"/>
    <mergeCell ref="M159:M161"/>
    <mergeCell ref="M162:M164"/>
    <mergeCell ref="M165:M167"/>
    <mergeCell ref="M168:M170"/>
    <mergeCell ref="M171:M173"/>
    <mergeCell ref="M174:M176"/>
    <mergeCell ref="M177:M179"/>
    <mergeCell ref="M180:M182"/>
    <mergeCell ref="M183:M185"/>
    <mergeCell ref="M186:M188"/>
    <mergeCell ref="M189:M191"/>
    <mergeCell ref="M192:M194"/>
    <mergeCell ref="D180:D182"/>
    <mergeCell ref="D183:D185"/>
    <mergeCell ref="N150:N152"/>
    <mergeCell ref="N153:N155"/>
    <mergeCell ref="N156:N158"/>
    <mergeCell ref="N159:N161"/>
    <mergeCell ref="A174:A176"/>
    <mergeCell ref="B174:B176"/>
    <mergeCell ref="A195:A197"/>
    <mergeCell ref="B195:B197"/>
    <mergeCell ref="A192:A194"/>
    <mergeCell ref="A186:A188"/>
    <mergeCell ref="B186:B188"/>
    <mergeCell ref="A189:A191"/>
    <mergeCell ref="B189:B191"/>
    <mergeCell ref="A177:A179"/>
    <mergeCell ref="B177:B179"/>
    <mergeCell ref="A180:A182"/>
    <mergeCell ref="A183:A185"/>
    <mergeCell ref="B183:B185"/>
    <mergeCell ref="B192:B194"/>
    <mergeCell ref="A150:A152"/>
    <mergeCell ref="B150:B152"/>
    <mergeCell ref="A153:A155"/>
    <mergeCell ref="B153:B155"/>
    <mergeCell ref="A156:A158"/>
    <mergeCell ref="B156:B158"/>
    <mergeCell ref="A168:A170"/>
    <mergeCell ref="B168:B170"/>
    <mergeCell ref="A171:A173"/>
    <mergeCell ref="B171:B173"/>
    <mergeCell ref="D162:D164"/>
    <mergeCell ref="D165:D167"/>
    <mergeCell ref="D168:D170"/>
    <mergeCell ref="D171:D173"/>
    <mergeCell ref="D174:D176"/>
    <mergeCell ref="M140:M142"/>
    <mergeCell ref="D140:D142"/>
    <mergeCell ref="A159:A161"/>
    <mergeCell ref="B159:B161"/>
    <mergeCell ref="M143:M145"/>
    <mergeCell ref="C140:C142"/>
    <mergeCell ref="C153:C155"/>
    <mergeCell ref="C156:C158"/>
    <mergeCell ref="C159:C161"/>
    <mergeCell ref="C150:C152"/>
    <mergeCell ref="D150:D152"/>
    <mergeCell ref="D153:D155"/>
    <mergeCell ref="D156:D158"/>
    <mergeCell ref="D159:D161"/>
    <mergeCell ref="C143:C145"/>
    <mergeCell ref="A162:A164"/>
    <mergeCell ref="B162:B164"/>
    <mergeCell ref="A165:A167"/>
    <mergeCell ref="B165:B167"/>
    <mergeCell ref="C183:C185"/>
    <mergeCell ref="C192:C194"/>
    <mergeCell ref="C162:C164"/>
    <mergeCell ref="C165:C167"/>
    <mergeCell ref="C168:C170"/>
    <mergeCell ref="C171:C173"/>
    <mergeCell ref="C174:C176"/>
    <mergeCell ref="C177:C179"/>
    <mergeCell ref="C180:C182"/>
    <mergeCell ref="C186:C188"/>
    <mergeCell ref="C189:C191"/>
    <mergeCell ref="N177:N179"/>
    <mergeCell ref="N180:N182"/>
    <mergeCell ref="N183:N185"/>
    <mergeCell ref="N186:N188"/>
    <mergeCell ref="N125:N127"/>
    <mergeCell ref="N128:N130"/>
    <mergeCell ref="N131:N133"/>
    <mergeCell ref="N98:N100"/>
    <mergeCell ref="N101:N103"/>
    <mergeCell ref="N104:N106"/>
    <mergeCell ref="N107:N109"/>
    <mergeCell ref="N116:N118"/>
    <mergeCell ref="N134:N136"/>
    <mergeCell ref="N162:N164"/>
    <mergeCell ref="N165:N167"/>
    <mergeCell ref="N168:N170"/>
    <mergeCell ref="N171:N173"/>
    <mergeCell ref="N174:N176"/>
    <mergeCell ref="N113:N115"/>
    <mergeCell ref="N140:N142"/>
    <mergeCell ref="N137:N139"/>
    <mergeCell ref="N143:N145"/>
    <mergeCell ref="M134:M136"/>
    <mergeCell ref="M137:M139"/>
    <mergeCell ref="M80:M82"/>
    <mergeCell ref="M83:M85"/>
    <mergeCell ref="M86:M88"/>
    <mergeCell ref="M89:M91"/>
    <mergeCell ref="M95:M97"/>
    <mergeCell ref="M98:M100"/>
    <mergeCell ref="M101:M103"/>
    <mergeCell ref="M104:M106"/>
    <mergeCell ref="M107:M109"/>
    <mergeCell ref="M116:M118"/>
    <mergeCell ref="M119:M121"/>
    <mergeCell ref="M122:M124"/>
    <mergeCell ref="M125:M127"/>
    <mergeCell ref="D131:D133"/>
    <mergeCell ref="D98:D100"/>
    <mergeCell ref="D101:D103"/>
    <mergeCell ref="D104:D106"/>
    <mergeCell ref="D107:D109"/>
    <mergeCell ref="D116:D118"/>
    <mergeCell ref="D113:D115"/>
    <mergeCell ref="N83:N85"/>
    <mergeCell ref="N86:N88"/>
    <mergeCell ref="N89:N91"/>
    <mergeCell ref="N95:N97"/>
    <mergeCell ref="M128:M130"/>
    <mergeCell ref="M131:M133"/>
    <mergeCell ref="N119:N121"/>
    <mergeCell ref="N122:N124"/>
    <mergeCell ref="D134:D136"/>
    <mergeCell ref="D137:D139"/>
    <mergeCell ref="D143:D145"/>
    <mergeCell ref="B140:B142"/>
    <mergeCell ref="C95:C97"/>
    <mergeCell ref="C98:C100"/>
    <mergeCell ref="C101:C103"/>
    <mergeCell ref="C104:C106"/>
    <mergeCell ref="C107:C109"/>
    <mergeCell ref="C116:C118"/>
    <mergeCell ref="C119:C121"/>
    <mergeCell ref="C122:C124"/>
    <mergeCell ref="C125:C127"/>
    <mergeCell ref="C128:C130"/>
    <mergeCell ref="C131:C133"/>
    <mergeCell ref="C134:C136"/>
    <mergeCell ref="C137:C139"/>
    <mergeCell ref="B125:B127"/>
    <mergeCell ref="B116:B118"/>
    <mergeCell ref="B143:B145"/>
    <mergeCell ref="D119:D121"/>
    <mergeCell ref="D122:D124"/>
    <mergeCell ref="D125:D127"/>
    <mergeCell ref="D128:D130"/>
    <mergeCell ref="A119:A121"/>
    <mergeCell ref="B119:B121"/>
    <mergeCell ref="B122:B124"/>
    <mergeCell ref="D83:D85"/>
    <mergeCell ref="D86:D88"/>
    <mergeCell ref="D89:D91"/>
    <mergeCell ref="D95:D97"/>
    <mergeCell ref="A104:A106"/>
    <mergeCell ref="B104:B106"/>
    <mergeCell ref="A107:A109"/>
    <mergeCell ref="B107:B109"/>
    <mergeCell ref="A113:A115"/>
    <mergeCell ref="A95:A97"/>
    <mergeCell ref="B95:B97"/>
    <mergeCell ref="A98:A100"/>
    <mergeCell ref="B98:B100"/>
    <mergeCell ref="A101:A103"/>
    <mergeCell ref="B101:B103"/>
    <mergeCell ref="C83:C85"/>
    <mergeCell ref="C86:C88"/>
    <mergeCell ref="C89:C91"/>
    <mergeCell ref="A80:A82"/>
    <mergeCell ref="B80:B82"/>
    <mergeCell ref="A83:A85"/>
    <mergeCell ref="B83:B85"/>
    <mergeCell ref="A86:A88"/>
    <mergeCell ref="B86:B88"/>
    <mergeCell ref="A89:A91"/>
    <mergeCell ref="B89:B91"/>
    <mergeCell ref="C80:C82"/>
    <mergeCell ref="C50:C52"/>
    <mergeCell ref="C53:C55"/>
    <mergeCell ref="C56:C58"/>
    <mergeCell ref="M62:M64"/>
    <mergeCell ref="N53:N55"/>
    <mergeCell ref="N56:N58"/>
    <mergeCell ref="N59:N61"/>
    <mergeCell ref="N62:N64"/>
    <mergeCell ref="D50:D52"/>
    <mergeCell ref="C59:C61"/>
    <mergeCell ref="C62:C64"/>
    <mergeCell ref="N38:N40"/>
    <mergeCell ref="N41:N43"/>
    <mergeCell ref="N44:N46"/>
    <mergeCell ref="N47:N49"/>
    <mergeCell ref="N50:N52"/>
    <mergeCell ref="M77:M79"/>
    <mergeCell ref="D77:D79"/>
    <mergeCell ref="D38:D40"/>
    <mergeCell ref="D41:D43"/>
    <mergeCell ref="D44:D46"/>
    <mergeCell ref="D47:D49"/>
    <mergeCell ref="N77:N79"/>
    <mergeCell ref="N68:N70"/>
    <mergeCell ref="N71:N73"/>
    <mergeCell ref="C14:C16"/>
    <mergeCell ref="B14:B16"/>
    <mergeCell ref="D14:D16"/>
    <mergeCell ref="M14:M16"/>
    <mergeCell ref="N14:N16"/>
    <mergeCell ref="B23:B25"/>
    <mergeCell ref="B26:B28"/>
    <mergeCell ref="B29:B31"/>
    <mergeCell ref="B32:B34"/>
    <mergeCell ref="C20:C22"/>
    <mergeCell ref="B20:B22"/>
    <mergeCell ref="D20:D22"/>
    <mergeCell ref="M20:M22"/>
    <mergeCell ref="C23:C25"/>
    <mergeCell ref="D23:D25"/>
    <mergeCell ref="D26:D28"/>
    <mergeCell ref="D29:D31"/>
    <mergeCell ref="C29:C31"/>
    <mergeCell ref="N20:N22"/>
    <mergeCell ref="B17:B19"/>
    <mergeCell ref="C17:C19"/>
    <mergeCell ref="D17:D19"/>
    <mergeCell ref="M17:M19"/>
    <mergeCell ref="N17:N19"/>
    <mergeCell ref="D32:D34"/>
    <mergeCell ref="M59:M61"/>
    <mergeCell ref="B35:B37"/>
    <mergeCell ref="B56:B58"/>
    <mergeCell ref="B59:B61"/>
    <mergeCell ref="N23:N25"/>
    <mergeCell ref="N26:N28"/>
    <mergeCell ref="N29:N31"/>
    <mergeCell ref="N32:N34"/>
    <mergeCell ref="N35:N37"/>
    <mergeCell ref="M53:M55"/>
    <mergeCell ref="M56:M58"/>
    <mergeCell ref="B53:B55"/>
    <mergeCell ref="M38:M40"/>
    <mergeCell ref="M41:M43"/>
    <mergeCell ref="M44:M46"/>
    <mergeCell ref="M47:M49"/>
    <mergeCell ref="M50:M52"/>
    <mergeCell ref="M35:M37"/>
    <mergeCell ref="C35:C37"/>
    <mergeCell ref="M23:M25"/>
    <mergeCell ref="M26:M28"/>
    <mergeCell ref="M29:M31"/>
    <mergeCell ref="M32:M34"/>
    <mergeCell ref="B294:E294"/>
    <mergeCell ref="B288:E288"/>
    <mergeCell ref="B289:E289"/>
    <mergeCell ref="B291:C291"/>
    <mergeCell ref="B292:F292"/>
    <mergeCell ref="B201:N201"/>
    <mergeCell ref="B270:N270"/>
    <mergeCell ref="M293:N293"/>
    <mergeCell ref="B248:N248"/>
    <mergeCell ref="B293:F293"/>
    <mergeCell ref="C252:C254"/>
    <mergeCell ref="C264:C266"/>
    <mergeCell ref="D249:D251"/>
    <mergeCell ref="D252:D254"/>
    <mergeCell ref="D255:D257"/>
    <mergeCell ref="D258:D260"/>
    <mergeCell ref="D261:D263"/>
    <mergeCell ref="D264:D266"/>
    <mergeCell ref="M205:M207"/>
    <mergeCell ref="M212:M214"/>
    <mergeCell ref="M215:M217"/>
    <mergeCell ref="B202:B204"/>
    <mergeCell ref="B205:B207"/>
    <mergeCell ref="B212:B214"/>
    <mergeCell ref="N11:N13"/>
    <mergeCell ref="B113:B115"/>
    <mergeCell ref="C113:C115"/>
    <mergeCell ref="M113:M115"/>
    <mergeCell ref="D35:D37"/>
    <mergeCell ref="D53:D55"/>
    <mergeCell ref="D56:D58"/>
    <mergeCell ref="D59:D61"/>
    <mergeCell ref="D62:D64"/>
    <mergeCell ref="C44:C46"/>
    <mergeCell ref="C47:C49"/>
    <mergeCell ref="C26:C28"/>
    <mergeCell ref="C32:C34"/>
    <mergeCell ref="B62:B64"/>
    <mergeCell ref="B77:B79"/>
    <mergeCell ref="B38:B40"/>
    <mergeCell ref="B41:B43"/>
    <mergeCell ref="B44:B46"/>
    <mergeCell ref="B47:B49"/>
    <mergeCell ref="B50:B52"/>
    <mergeCell ref="C38:C40"/>
    <mergeCell ref="C41:C43"/>
    <mergeCell ref="C77:C79"/>
    <mergeCell ref="B65:B67"/>
    <mergeCell ref="M1:N1"/>
    <mergeCell ref="M2:N2"/>
    <mergeCell ref="B211:N211"/>
    <mergeCell ref="B4:N4"/>
    <mergeCell ref="B5:N5"/>
    <mergeCell ref="M7:M8"/>
    <mergeCell ref="N7:N8"/>
    <mergeCell ref="G7:G8"/>
    <mergeCell ref="F7:F8"/>
    <mergeCell ref="E7:E8"/>
    <mergeCell ref="B7:B8"/>
    <mergeCell ref="D7:D8"/>
    <mergeCell ref="B149:N149"/>
    <mergeCell ref="C7:C8"/>
    <mergeCell ref="B10:N10"/>
    <mergeCell ref="C11:C13"/>
    <mergeCell ref="B11:B13"/>
    <mergeCell ref="D11:D13"/>
    <mergeCell ref="C110:C112"/>
    <mergeCell ref="D110:D112"/>
    <mergeCell ref="M110:M112"/>
    <mergeCell ref="N110:N112"/>
    <mergeCell ref="B110:B112"/>
    <mergeCell ref="M11:M13"/>
    <mergeCell ref="B283:C285"/>
    <mergeCell ref="D283:E283"/>
    <mergeCell ref="D284:E284"/>
    <mergeCell ref="D285:E285"/>
    <mergeCell ref="D146:E146"/>
    <mergeCell ref="D147:E147"/>
    <mergeCell ref="D148:E148"/>
    <mergeCell ref="B146:C148"/>
    <mergeCell ref="B198:C200"/>
    <mergeCell ref="D198:E198"/>
    <mergeCell ref="D199:E199"/>
    <mergeCell ref="D200:E200"/>
    <mergeCell ref="B208:C210"/>
    <mergeCell ref="D208:E208"/>
    <mergeCell ref="D209:E209"/>
    <mergeCell ref="D210:E210"/>
    <mergeCell ref="B245:C247"/>
    <mergeCell ref="D245:E245"/>
    <mergeCell ref="C195:C197"/>
    <mergeCell ref="D177:D179"/>
    <mergeCell ref="D186:D188"/>
    <mergeCell ref="D189:D191"/>
    <mergeCell ref="D192:D194"/>
    <mergeCell ref="B180:B182"/>
    <mergeCell ref="B74:B76"/>
    <mergeCell ref="M74:M76"/>
    <mergeCell ref="N74:N76"/>
    <mergeCell ref="C92:C94"/>
    <mergeCell ref="M92:M94"/>
    <mergeCell ref="N92:N94"/>
    <mergeCell ref="B92:B94"/>
    <mergeCell ref="D74:D76"/>
    <mergeCell ref="D92:D94"/>
    <mergeCell ref="D80:D82"/>
    <mergeCell ref="N80:N82"/>
    <mergeCell ref="C74:C76"/>
  </mergeCells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r:id="rId1"/>
  <rowBreaks count="14" manualBreakCount="14">
    <brk id="31" min="1" max="27" man="1"/>
    <brk id="52" min="1" max="27" man="1"/>
    <brk id="73" min="1" max="27" man="1"/>
    <brk id="94" min="1" max="27" man="1"/>
    <brk id="112" min="1" max="27" man="1"/>
    <brk id="136" min="1" max="27" man="1"/>
    <brk id="148" min="1" max="25" man="1"/>
    <brk id="167" min="1" max="25" man="1"/>
    <brk id="185" min="1" max="25" man="1"/>
    <brk id="200" min="1" max="25" man="1"/>
    <brk id="210" min="1" max="25" man="1"/>
    <brk id="232" min="1" max="25" man="1"/>
    <brk id="247" min="1" max="25" man="1"/>
    <brk id="269" min="1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9"/>
  <sheetViews>
    <sheetView zoomScale="70" zoomScaleNormal="70" workbookViewId="0">
      <selection activeCell="B18" sqref="B18"/>
    </sheetView>
  </sheetViews>
  <sheetFormatPr defaultRowHeight="15" x14ac:dyDescent="0.25"/>
  <cols>
    <col min="1" max="1" width="22.140625" customWidth="1"/>
    <col min="2" max="2" width="16.140625" customWidth="1"/>
    <col min="3" max="3" width="17.140625" customWidth="1"/>
    <col min="4" max="9" width="12.85546875" customWidth="1"/>
    <col min="11" max="11" width="10.5703125" bestFit="1" customWidth="1"/>
  </cols>
  <sheetData>
    <row r="1" spans="1:11" ht="15.75" thickBot="1" x14ac:dyDescent="0.3"/>
    <row r="2" spans="1:11" ht="33.75" customHeight="1" thickBot="1" x14ac:dyDescent="0.3">
      <c r="A2" s="1" t="s">
        <v>85</v>
      </c>
      <c r="B2" s="159" t="s">
        <v>86</v>
      </c>
      <c r="C2" s="160"/>
      <c r="D2" s="160"/>
      <c r="E2" s="160"/>
      <c r="F2" s="160"/>
      <c r="G2" s="160"/>
      <c r="H2" s="160"/>
      <c r="I2" s="161"/>
    </row>
    <row r="3" spans="1:11" ht="37.5" customHeight="1" thickBot="1" x14ac:dyDescent="0.3">
      <c r="A3" s="153" t="s">
        <v>87</v>
      </c>
      <c r="B3" s="153" t="s">
        <v>88</v>
      </c>
      <c r="C3" s="153" t="s">
        <v>89</v>
      </c>
      <c r="D3" s="156" t="s">
        <v>90</v>
      </c>
      <c r="E3" s="157"/>
      <c r="F3" s="157"/>
      <c r="G3" s="157"/>
      <c r="H3" s="157"/>
      <c r="I3" s="158"/>
    </row>
    <row r="4" spans="1:11" ht="20.25" customHeight="1" thickBot="1" x14ac:dyDescent="0.3">
      <c r="A4" s="154"/>
      <c r="B4" s="155"/>
      <c r="C4" s="155"/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3" t="s">
        <v>91</v>
      </c>
    </row>
    <row r="5" spans="1:11" ht="48" customHeight="1" thickBot="1" x14ac:dyDescent="0.3">
      <c r="A5" s="154"/>
      <c r="B5" s="162" t="s">
        <v>95</v>
      </c>
      <c r="C5" s="5" t="s">
        <v>33</v>
      </c>
      <c r="D5" s="11">
        <f>Лист1!I146</f>
        <v>39322.251999999993</v>
      </c>
      <c r="E5" s="11">
        <f>Лист1!J146</f>
        <v>48744.29</v>
      </c>
      <c r="F5" s="11">
        <f>Лист1!K146</f>
        <v>33338.79</v>
      </c>
      <c r="G5" s="11" t="e">
        <f>Лист1!#REF!</f>
        <v>#REF!</v>
      </c>
      <c r="H5" s="11" t="e">
        <f>Лист1!#REF!</f>
        <v>#REF!</v>
      </c>
      <c r="I5" s="11" t="e">
        <f>SUM(D5:H5)</f>
        <v>#REF!</v>
      </c>
      <c r="K5" s="6"/>
    </row>
    <row r="6" spans="1:11" ht="48" customHeight="1" thickBot="1" x14ac:dyDescent="0.3">
      <c r="A6" s="154"/>
      <c r="B6" s="163"/>
      <c r="C6" s="5" t="s">
        <v>96</v>
      </c>
      <c r="D6" s="11">
        <v>768</v>
      </c>
      <c r="E6" s="11">
        <v>768</v>
      </c>
      <c r="F6" s="11">
        <v>768</v>
      </c>
      <c r="G6" s="11">
        <v>768</v>
      </c>
      <c r="H6" s="11">
        <v>768</v>
      </c>
      <c r="I6" s="11">
        <f>SUM(D6:H6)</f>
        <v>3840</v>
      </c>
    </row>
    <row r="7" spans="1:11" ht="30" customHeight="1" thickBot="1" x14ac:dyDescent="0.3">
      <c r="A7" s="155"/>
      <c r="B7" s="164" t="s">
        <v>97</v>
      </c>
      <c r="C7" s="165"/>
      <c r="D7" s="11">
        <f>SUM(D5:D6)</f>
        <v>40090.251999999993</v>
      </c>
      <c r="E7" s="11">
        <f t="shared" ref="E7:H7" si="0">SUM(E5:E6)</f>
        <v>49512.29</v>
      </c>
      <c r="F7" s="11">
        <f t="shared" si="0"/>
        <v>34106.79</v>
      </c>
      <c r="G7" s="11" t="e">
        <f t="shared" si="0"/>
        <v>#REF!</v>
      </c>
      <c r="H7" s="11" t="e">
        <f t="shared" si="0"/>
        <v>#REF!</v>
      </c>
      <c r="I7" s="11" t="e">
        <f>SUM(I5:I6)</f>
        <v>#REF!</v>
      </c>
    </row>
    <row r="8" spans="1:11" ht="30" customHeight="1" thickBot="1" x14ac:dyDescent="0.3"/>
    <row r="9" spans="1:11" ht="35.25" customHeight="1" thickBot="1" x14ac:dyDescent="0.3">
      <c r="A9" s="1" t="s">
        <v>85</v>
      </c>
      <c r="B9" s="159" t="s">
        <v>86</v>
      </c>
      <c r="C9" s="160"/>
      <c r="D9" s="160"/>
      <c r="E9" s="160"/>
      <c r="F9" s="160"/>
      <c r="G9" s="160"/>
      <c r="H9" s="160"/>
      <c r="I9" s="161"/>
    </row>
    <row r="10" spans="1:11" ht="45.75" customHeight="1" thickBot="1" x14ac:dyDescent="0.3">
      <c r="A10" s="153" t="s">
        <v>87</v>
      </c>
      <c r="B10" s="153" t="s">
        <v>88</v>
      </c>
      <c r="C10" s="153" t="s">
        <v>89</v>
      </c>
      <c r="D10" s="156" t="s">
        <v>90</v>
      </c>
      <c r="E10" s="157"/>
      <c r="F10" s="157"/>
      <c r="G10" s="157"/>
      <c r="H10" s="157"/>
      <c r="I10" s="158"/>
    </row>
    <row r="11" spans="1:11" ht="15.75" thickBot="1" x14ac:dyDescent="0.3">
      <c r="A11" s="154"/>
      <c r="B11" s="155"/>
      <c r="C11" s="155"/>
      <c r="D11" s="3" t="s">
        <v>7</v>
      </c>
      <c r="E11" s="3" t="s">
        <v>94</v>
      </c>
      <c r="F11" s="3" t="s">
        <v>9</v>
      </c>
      <c r="G11" s="3" t="s">
        <v>10</v>
      </c>
      <c r="H11" s="3" t="s">
        <v>11</v>
      </c>
      <c r="I11" s="3" t="s">
        <v>91</v>
      </c>
    </row>
    <row r="12" spans="1:11" ht="75.75" thickBot="1" x14ac:dyDescent="0.3">
      <c r="A12" s="155"/>
      <c r="B12" s="4" t="s">
        <v>92</v>
      </c>
      <c r="C12" s="5" t="s">
        <v>33</v>
      </c>
      <c r="D12" s="11">
        <f>Лист1!I198</f>
        <v>1053.23</v>
      </c>
      <c r="E12" s="11">
        <f>Лист1!J198</f>
        <v>284.23</v>
      </c>
      <c r="F12" s="11">
        <f>Лист1!K198</f>
        <v>284.23</v>
      </c>
      <c r="G12" s="11" t="e">
        <f>Лист1!#REF!</f>
        <v>#REF!</v>
      </c>
      <c r="H12" s="11" t="e">
        <f>Лист1!#REF!</f>
        <v>#REF!</v>
      </c>
      <c r="I12" s="11" t="e">
        <f>SUM(D12:H12)</f>
        <v>#REF!</v>
      </c>
    </row>
    <row r="13" spans="1:11" x14ac:dyDescent="0.25">
      <c r="A13" s="12"/>
      <c r="B13" s="13"/>
      <c r="C13" s="12"/>
      <c r="D13" s="14"/>
      <c r="E13" s="15"/>
      <c r="F13" s="14"/>
      <c r="G13" s="14"/>
      <c r="H13" s="14"/>
      <c r="I13" s="14"/>
    </row>
    <row r="14" spans="1:11" ht="15.75" thickBot="1" x14ac:dyDescent="0.3"/>
    <row r="15" spans="1:11" ht="36" customHeight="1" thickBot="1" x14ac:dyDescent="0.3">
      <c r="A15" s="1" t="s">
        <v>85</v>
      </c>
      <c r="B15" s="159" t="s">
        <v>86</v>
      </c>
      <c r="C15" s="160"/>
      <c r="D15" s="160"/>
      <c r="E15" s="160"/>
      <c r="F15" s="160"/>
      <c r="G15" s="160"/>
      <c r="H15" s="160"/>
      <c r="I15" s="161"/>
    </row>
    <row r="16" spans="1:11" ht="49.5" customHeight="1" thickBot="1" x14ac:dyDescent="0.3">
      <c r="A16" s="153" t="s">
        <v>87</v>
      </c>
      <c r="B16" s="153" t="s">
        <v>88</v>
      </c>
      <c r="C16" s="153" t="s">
        <v>89</v>
      </c>
      <c r="D16" s="156" t="s">
        <v>90</v>
      </c>
      <c r="E16" s="157"/>
      <c r="F16" s="157"/>
      <c r="G16" s="157"/>
      <c r="H16" s="157"/>
      <c r="I16" s="158"/>
    </row>
    <row r="17" spans="1:9" ht="15.75" thickBot="1" x14ac:dyDescent="0.3">
      <c r="A17" s="154"/>
      <c r="B17" s="155"/>
      <c r="C17" s="155"/>
      <c r="D17" s="3" t="s">
        <v>7</v>
      </c>
      <c r="E17" s="3" t="s">
        <v>8</v>
      </c>
      <c r="F17" s="3" t="s">
        <v>9</v>
      </c>
      <c r="G17" s="3" t="s">
        <v>10</v>
      </c>
      <c r="H17" s="3" t="s">
        <v>11</v>
      </c>
      <c r="I17" s="3" t="s">
        <v>91</v>
      </c>
    </row>
    <row r="18" spans="1:9" ht="64.5" customHeight="1" thickBot="1" x14ac:dyDescent="0.3">
      <c r="A18" s="155"/>
      <c r="B18" s="4" t="s">
        <v>92</v>
      </c>
      <c r="C18" s="5" t="s">
        <v>93</v>
      </c>
      <c r="D18" s="11">
        <f>Лист1!I208</f>
        <v>1408.64</v>
      </c>
      <c r="E18" s="11">
        <f>Лист1!J208</f>
        <v>1473.53</v>
      </c>
      <c r="F18" s="11">
        <f>Лист1!K208</f>
        <v>1473.53</v>
      </c>
      <c r="G18" s="11" t="e">
        <f>Лист1!#REF!</f>
        <v>#REF!</v>
      </c>
      <c r="H18" s="11" t="e">
        <f>Лист1!#REF!</f>
        <v>#REF!</v>
      </c>
      <c r="I18" s="11" t="e">
        <f>SUM(D18:H18)</f>
        <v>#REF!</v>
      </c>
    </row>
    <row r="19" spans="1:9" ht="15.75" thickBot="1" x14ac:dyDescent="0.3"/>
    <row r="20" spans="1:9" ht="36" customHeight="1" thickBot="1" x14ac:dyDescent="0.3">
      <c r="A20" s="1" t="s">
        <v>85</v>
      </c>
      <c r="B20" s="159" t="s">
        <v>86</v>
      </c>
      <c r="C20" s="160"/>
      <c r="D20" s="160"/>
      <c r="E20" s="160"/>
      <c r="F20" s="160"/>
      <c r="G20" s="160"/>
      <c r="H20" s="160"/>
      <c r="I20" s="161"/>
    </row>
    <row r="21" spans="1:9" ht="46.5" customHeight="1" thickBot="1" x14ac:dyDescent="0.3">
      <c r="A21" s="153" t="s">
        <v>87</v>
      </c>
      <c r="B21" s="153" t="s">
        <v>88</v>
      </c>
      <c r="C21" s="153" t="s">
        <v>89</v>
      </c>
      <c r="D21" s="156" t="s">
        <v>90</v>
      </c>
      <c r="E21" s="157"/>
      <c r="F21" s="157"/>
      <c r="G21" s="157"/>
      <c r="H21" s="157"/>
      <c r="I21" s="158"/>
    </row>
    <row r="22" spans="1:9" ht="12.75" customHeight="1" thickBot="1" x14ac:dyDescent="0.3">
      <c r="A22" s="154"/>
      <c r="B22" s="155"/>
      <c r="C22" s="155"/>
      <c r="D22" s="3" t="s">
        <v>7</v>
      </c>
      <c r="E22" s="3" t="s">
        <v>8</v>
      </c>
      <c r="F22" s="3" t="s">
        <v>9</v>
      </c>
      <c r="G22" s="3" t="s">
        <v>10</v>
      </c>
      <c r="H22" s="3" t="s">
        <v>11</v>
      </c>
      <c r="I22" s="3" t="s">
        <v>91</v>
      </c>
    </row>
    <row r="23" spans="1:9" ht="59.25" customHeight="1" thickBot="1" x14ac:dyDescent="0.3">
      <c r="A23" s="155"/>
      <c r="B23" s="16" t="s">
        <v>92</v>
      </c>
      <c r="C23" s="1" t="s">
        <v>33</v>
      </c>
      <c r="D23" s="11">
        <f>Лист1!I245</f>
        <v>829.77299999999991</v>
      </c>
      <c r="E23" s="11">
        <f>Лист1!J245</f>
        <v>1200</v>
      </c>
      <c r="F23" s="11">
        <f>Лист1!K245</f>
        <v>1200</v>
      </c>
      <c r="G23" s="11" t="e">
        <f>Лист1!#REF!</f>
        <v>#REF!</v>
      </c>
      <c r="H23" s="11" t="e">
        <f>Лист1!#REF!</f>
        <v>#REF!</v>
      </c>
      <c r="I23" s="11" t="e">
        <f>SUM(D23:H23)</f>
        <v>#REF!</v>
      </c>
    </row>
    <row r="24" spans="1:9" ht="15.75" thickBot="1" x14ac:dyDescent="0.3">
      <c r="A24" s="7"/>
      <c r="B24" s="8"/>
      <c r="C24" s="9"/>
      <c r="D24" s="10"/>
      <c r="E24" s="2"/>
      <c r="F24" s="2"/>
      <c r="G24" s="2"/>
      <c r="H24" s="2"/>
      <c r="I24" s="3"/>
    </row>
    <row r="25" spans="1:9" ht="36" customHeight="1" thickBot="1" x14ac:dyDescent="0.3">
      <c r="A25" s="1" t="s">
        <v>85</v>
      </c>
      <c r="B25" s="159" t="s">
        <v>86</v>
      </c>
      <c r="C25" s="160"/>
      <c r="D25" s="160"/>
      <c r="E25" s="160"/>
      <c r="F25" s="160"/>
      <c r="G25" s="160"/>
      <c r="H25" s="160"/>
      <c r="I25" s="161"/>
    </row>
    <row r="26" spans="1:9" ht="54" customHeight="1" thickBot="1" x14ac:dyDescent="0.3">
      <c r="A26" s="153" t="s">
        <v>87</v>
      </c>
      <c r="B26" s="153" t="s">
        <v>88</v>
      </c>
      <c r="C26" s="153" t="s">
        <v>89</v>
      </c>
      <c r="D26" s="156" t="s">
        <v>90</v>
      </c>
      <c r="E26" s="157"/>
      <c r="F26" s="157"/>
      <c r="G26" s="157"/>
      <c r="H26" s="157"/>
      <c r="I26" s="158"/>
    </row>
    <row r="27" spans="1:9" ht="15.75" customHeight="1" thickBot="1" x14ac:dyDescent="0.3">
      <c r="A27" s="154"/>
      <c r="B27" s="155"/>
      <c r="C27" s="155"/>
      <c r="D27" s="3" t="s">
        <v>7</v>
      </c>
      <c r="E27" s="3" t="s">
        <v>8</v>
      </c>
      <c r="F27" s="3" t="s">
        <v>9</v>
      </c>
      <c r="G27" s="3" t="s">
        <v>10</v>
      </c>
      <c r="H27" s="3" t="s">
        <v>11</v>
      </c>
      <c r="I27" s="3" t="s">
        <v>91</v>
      </c>
    </row>
    <row r="28" spans="1:9" ht="66" customHeight="1" thickBot="1" x14ac:dyDescent="0.3">
      <c r="A28" s="155"/>
      <c r="B28" s="4" t="s">
        <v>92</v>
      </c>
      <c r="C28" s="5" t="s">
        <v>33</v>
      </c>
      <c r="D28" s="11">
        <f>Лист1!I267</f>
        <v>0</v>
      </c>
      <c r="E28" s="11">
        <f>Лист1!J267</f>
        <v>330.32</v>
      </c>
      <c r="F28" s="11">
        <f>Лист1!K267</f>
        <v>330.32</v>
      </c>
      <c r="G28" s="11" t="e">
        <f>Лист1!#REF!</f>
        <v>#REF!</v>
      </c>
      <c r="H28" s="11" t="e">
        <f>Лист1!#REF!</f>
        <v>#REF!</v>
      </c>
      <c r="I28" s="11" t="e">
        <f>SUM(D28:H28)</f>
        <v>#REF!</v>
      </c>
    </row>
    <row r="29" spans="1:9" ht="15.75" thickBot="1" x14ac:dyDescent="0.3"/>
    <row r="30" spans="1:9" ht="38.25" customHeight="1" thickBot="1" x14ac:dyDescent="0.3">
      <c r="A30" s="1" t="s">
        <v>85</v>
      </c>
      <c r="B30" s="159" t="s">
        <v>86</v>
      </c>
      <c r="C30" s="160"/>
      <c r="D30" s="160"/>
      <c r="E30" s="160"/>
      <c r="F30" s="160"/>
      <c r="G30" s="160"/>
      <c r="H30" s="160"/>
      <c r="I30" s="161"/>
    </row>
    <row r="31" spans="1:9" ht="44.25" customHeight="1" thickBot="1" x14ac:dyDescent="0.3">
      <c r="A31" s="153" t="s">
        <v>87</v>
      </c>
      <c r="B31" s="153" t="s">
        <v>88</v>
      </c>
      <c r="C31" s="153" t="s">
        <v>89</v>
      </c>
      <c r="D31" s="156" t="s">
        <v>90</v>
      </c>
      <c r="E31" s="157"/>
      <c r="F31" s="157"/>
      <c r="G31" s="157"/>
      <c r="H31" s="157"/>
      <c r="I31" s="158"/>
    </row>
    <row r="32" spans="1:9" ht="15.75" thickBot="1" x14ac:dyDescent="0.3">
      <c r="A32" s="154"/>
      <c r="B32" s="155"/>
      <c r="C32" s="155"/>
      <c r="D32" s="3" t="s">
        <v>7</v>
      </c>
      <c r="E32" s="3" t="s">
        <v>8</v>
      </c>
      <c r="F32" s="3" t="s">
        <v>9</v>
      </c>
      <c r="G32" s="3" t="s">
        <v>10</v>
      </c>
      <c r="H32" s="3" t="s">
        <v>11</v>
      </c>
      <c r="I32" s="3" t="s">
        <v>91</v>
      </c>
    </row>
    <row r="33" spans="1:11" ht="65.25" customHeight="1" thickBot="1" x14ac:dyDescent="0.3">
      <c r="A33" s="155"/>
      <c r="B33" s="4" t="s">
        <v>92</v>
      </c>
      <c r="C33" s="5" t="s">
        <v>33</v>
      </c>
      <c r="D33" s="11">
        <f>Лист1!I285</f>
        <v>0</v>
      </c>
      <c r="E33" s="11">
        <f>Лист1!J285</f>
        <v>0</v>
      </c>
      <c r="F33" s="11">
        <f>Лист1!K285</f>
        <v>0</v>
      </c>
      <c r="G33" s="11" t="e">
        <f>Лист1!#REF!</f>
        <v>#REF!</v>
      </c>
      <c r="H33" s="11" t="e">
        <f>Лист1!#REF!</f>
        <v>#REF!</v>
      </c>
      <c r="I33" s="11" t="e">
        <f>SUM(D33:H33)</f>
        <v>#REF!</v>
      </c>
    </row>
    <row r="35" spans="1:11" x14ac:dyDescent="0.25">
      <c r="C35">
        <v>38418.49</v>
      </c>
      <c r="D35" s="6">
        <f>D33+D28+D23+D18+D12+D5</f>
        <v>42613.89499999999</v>
      </c>
      <c r="E35" s="6">
        <f t="shared" ref="E35:H35" si="1">E33+E28+E23+E18+E12+E5</f>
        <v>52032.37</v>
      </c>
      <c r="F35" s="6">
        <f t="shared" si="1"/>
        <v>36626.870000000003</v>
      </c>
      <c r="G35" s="6" t="e">
        <f t="shared" si="1"/>
        <v>#REF!</v>
      </c>
      <c r="H35" s="6" t="e">
        <f t="shared" si="1"/>
        <v>#REF!</v>
      </c>
      <c r="I35" s="6" t="e">
        <f>I33+I28+I23+I18+I12+I7</f>
        <v>#REF!</v>
      </c>
      <c r="K35" s="6" t="e">
        <f>C35+E35+F35+G35+H35</f>
        <v>#REF!</v>
      </c>
    </row>
    <row r="36" spans="1:11" x14ac:dyDescent="0.25">
      <c r="C36">
        <v>39186.49</v>
      </c>
      <c r="D36" s="6">
        <f>D35+D6</f>
        <v>43381.89499999999</v>
      </c>
      <c r="E36" s="6">
        <f t="shared" ref="E36:H36" si="2">E35+E6</f>
        <v>52800.37</v>
      </c>
      <c r="F36" s="6">
        <f t="shared" si="2"/>
        <v>37394.870000000003</v>
      </c>
      <c r="G36" s="6" t="e">
        <f t="shared" si="2"/>
        <v>#REF!</v>
      </c>
      <c r="H36" s="6" t="e">
        <f t="shared" si="2"/>
        <v>#REF!</v>
      </c>
      <c r="I36" s="6" t="e">
        <f>I35+I6</f>
        <v>#REF!</v>
      </c>
      <c r="K36" s="6" t="e">
        <f>C36+E36+F36+G36+H36</f>
        <v>#REF!</v>
      </c>
    </row>
    <row r="40" spans="1:11" ht="15.75" thickBot="1" x14ac:dyDescent="0.3"/>
    <row r="41" spans="1:11" ht="25.5" x14ac:dyDescent="0.25">
      <c r="A41" s="17" t="s">
        <v>98</v>
      </c>
      <c r="B41" s="166" t="s">
        <v>100</v>
      </c>
      <c r="C41" s="167"/>
      <c r="D41" s="167"/>
      <c r="E41" s="167"/>
      <c r="F41" s="167"/>
      <c r="G41" s="168"/>
    </row>
    <row r="42" spans="1:11" ht="15.75" thickBot="1" x14ac:dyDescent="0.3">
      <c r="A42" s="18" t="s">
        <v>99</v>
      </c>
      <c r="B42" s="169"/>
      <c r="C42" s="170"/>
      <c r="D42" s="170"/>
      <c r="E42" s="170"/>
      <c r="F42" s="170"/>
      <c r="G42" s="171"/>
    </row>
    <row r="43" spans="1:11" ht="25.5" x14ac:dyDescent="0.25">
      <c r="A43" s="19" t="s">
        <v>101</v>
      </c>
      <c r="B43" s="166" t="s">
        <v>86</v>
      </c>
      <c r="C43" s="167"/>
      <c r="D43" s="167"/>
      <c r="E43" s="167"/>
      <c r="F43" s="167"/>
      <c r="G43" s="168"/>
    </row>
    <row r="44" spans="1:11" ht="26.25" thickBot="1" x14ac:dyDescent="0.3">
      <c r="A44" s="18" t="s">
        <v>102</v>
      </c>
      <c r="B44" s="169"/>
      <c r="C44" s="170"/>
      <c r="D44" s="170"/>
      <c r="E44" s="170"/>
      <c r="F44" s="170"/>
      <c r="G44" s="171"/>
    </row>
    <row r="45" spans="1:11" ht="26.25" thickBot="1" x14ac:dyDescent="0.3">
      <c r="A45" s="18" t="s">
        <v>103</v>
      </c>
      <c r="B45" s="172" t="s">
        <v>104</v>
      </c>
      <c r="C45" s="173"/>
      <c r="D45" s="173"/>
      <c r="E45" s="173"/>
      <c r="F45" s="173"/>
      <c r="G45" s="174"/>
    </row>
    <row r="46" spans="1:11" x14ac:dyDescent="0.25">
      <c r="A46" s="181" t="s">
        <v>105</v>
      </c>
      <c r="B46" s="166" t="s">
        <v>106</v>
      </c>
      <c r="C46" s="167"/>
      <c r="D46" s="167"/>
      <c r="E46" s="167"/>
      <c r="F46" s="167"/>
      <c r="G46" s="168"/>
    </row>
    <row r="47" spans="1:11" ht="25.5" customHeight="1" x14ac:dyDescent="0.25">
      <c r="A47" s="182"/>
      <c r="B47" s="184" t="s">
        <v>107</v>
      </c>
      <c r="C47" s="185"/>
      <c r="D47" s="185"/>
      <c r="E47" s="185"/>
      <c r="F47" s="185"/>
      <c r="G47" s="186"/>
    </row>
    <row r="48" spans="1:11" ht="25.5" customHeight="1" x14ac:dyDescent="0.25">
      <c r="A48" s="182"/>
      <c r="B48" s="184" t="s">
        <v>108</v>
      </c>
      <c r="C48" s="185"/>
      <c r="D48" s="185"/>
      <c r="E48" s="185"/>
      <c r="F48" s="185"/>
      <c r="G48" s="186"/>
    </row>
    <row r="49" spans="1:7" x14ac:dyDescent="0.25">
      <c r="A49" s="182"/>
      <c r="B49" s="187" t="s">
        <v>109</v>
      </c>
      <c r="C49" s="188"/>
      <c r="D49" s="188"/>
      <c r="E49" s="188"/>
      <c r="F49" s="188"/>
      <c r="G49" s="189"/>
    </row>
    <row r="50" spans="1:7" x14ac:dyDescent="0.25">
      <c r="A50" s="182"/>
      <c r="B50" s="184" t="s">
        <v>110</v>
      </c>
      <c r="C50" s="185"/>
      <c r="D50" s="185"/>
      <c r="E50" s="185"/>
      <c r="F50" s="185"/>
      <c r="G50" s="186"/>
    </row>
    <row r="51" spans="1:7" ht="15.75" thickBot="1" x14ac:dyDescent="0.3">
      <c r="A51" s="183"/>
      <c r="B51" s="169" t="s">
        <v>111</v>
      </c>
      <c r="C51" s="170"/>
      <c r="D51" s="170"/>
      <c r="E51" s="170"/>
      <c r="F51" s="170"/>
      <c r="G51" s="171"/>
    </row>
    <row r="52" spans="1:7" ht="25.5" x14ac:dyDescent="0.25">
      <c r="A52" s="19" t="s">
        <v>112</v>
      </c>
      <c r="B52" s="175" t="s">
        <v>90</v>
      </c>
      <c r="C52" s="176"/>
      <c r="D52" s="176"/>
      <c r="E52" s="176"/>
      <c r="F52" s="176"/>
      <c r="G52" s="177"/>
    </row>
    <row r="53" spans="1:7" ht="26.25" thickBot="1" x14ac:dyDescent="0.3">
      <c r="A53" s="19" t="s">
        <v>113</v>
      </c>
      <c r="B53" s="178"/>
      <c r="C53" s="179"/>
      <c r="D53" s="179"/>
      <c r="E53" s="179"/>
      <c r="F53" s="179"/>
      <c r="G53" s="180"/>
    </row>
    <row r="54" spans="1:7" ht="15.75" thickBot="1" x14ac:dyDescent="0.3">
      <c r="A54" s="18" t="s">
        <v>114</v>
      </c>
      <c r="B54" s="20" t="s">
        <v>115</v>
      </c>
      <c r="C54" s="20" t="s">
        <v>7</v>
      </c>
      <c r="D54" s="20" t="s">
        <v>8</v>
      </c>
      <c r="E54" s="20" t="s">
        <v>9</v>
      </c>
      <c r="F54" s="20" t="s">
        <v>10</v>
      </c>
      <c r="G54" s="20" t="s">
        <v>11</v>
      </c>
    </row>
    <row r="55" spans="1:7" ht="26.25" thickBot="1" x14ac:dyDescent="0.3">
      <c r="A55" s="18" t="s">
        <v>116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1">
        <v>0</v>
      </c>
    </row>
    <row r="56" spans="1:7" ht="26.25" thickBot="1" x14ac:dyDescent="0.3">
      <c r="A56" s="18" t="s">
        <v>96</v>
      </c>
      <c r="B56" s="21">
        <f>SUM(C56:G56)</f>
        <v>3840</v>
      </c>
      <c r="C56" s="21">
        <v>768</v>
      </c>
      <c r="D56" s="21">
        <v>768</v>
      </c>
      <c r="E56" s="21">
        <v>768</v>
      </c>
      <c r="F56" s="21">
        <v>768</v>
      </c>
      <c r="G56" s="21">
        <v>768</v>
      </c>
    </row>
    <row r="57" spans="1:7" ht="39" thickBot="1" x14ac:dyDescent="0.3">
      <c r="A57" s="18" t="s">
        <v>33</v>
      </c>
      <c r="B57" s="21" t="e">
        <f>SUM(C57:G57)</f>
        <v>#REF!</v>
      </c>
      <c r="C57" s="21">
        <f>D33+D7+D28+D23+D18+D12+D5</f>
        <v>82704.146999999997</v>
      </c>
      <c r="D57" s="21">
        <f>E33++E28+E23+E18+E12+E5</f>
        <v>52032.37</v>
      </c>
      <c r="E57" s="21">
        <f>F33++F28+F23+F18+F12+F5</f>
        <v>36626.870000000003</v>
      </c>
      <c r="F57" s="21" t="e">
        <f>G33++G28+G23+G18+G12+G5</f>
        <v>#REF!</v>
      </c>
      <c r="G57" s="21" t="e">
        <f>H33++H28+H23+H18+H12+H5</f>
        <v>#REF!</v>
      </c>
    </row>
    <row r="58" spans="1:7" ht="26.25" thickBot="1" x14ac:dyDescent="0.3">
      <c r="A58" s="18" t="s">
        <v>117</v>
      </c>
      <c r="B58" s="21">
        <f>SUM(C58:G58)</f>
        <v>0</v>
      </c>
      <c r="C58" s="21">
        <v>0</v>
      </c>
      <c r="D58" s="21">
        <v>0</v>
      </c>
      <c r="E58" s="21">
        <v>0</v>
      </c>
      <c r="F58" s="21">
        <v>0</v>
      </c>
      <c r="G58" s="21">
        <v>0</v>
      </c>
    </row>
    <row r="59" spans="1:7" ht="26.25" thickBot="1" x14ac:dyDescent="0.3">
      <c r="A59" s="22" t="s">
        <v>97</v>
      </c>
      <c r="B59" s="21" t="e">
        <f>SUM(C59:G59)</f>
        <v>#REF!</v>
      </c>
      <c r="C59" s="21">
        <f t="shared" ref="C59:E59" si="3">SUM(C55:C58)</f>
        <v>83472.146999999997</v>
      </c>
      <c r="D59" s="21">
        <f>SUM(D55:D58)</f>
        <v>52800.37</v>
      </c>
      <c r="E59" s="21">
        <f t="shared" si="3"/>
        <v>37394.870000000003</v>
      </c>
      <c r="F59" s="21" t="e">
        <f>SUM(F55:F58)</f>
        <v>#REF!</v>
      </c>
      <c r="G59" s="21" t="e">
        <f>SUM(G55:G58)</f>
        <v>#REF!</v>
      </c>
    </row>
  </sheetData>
  <mergeCells count="43">
    <mergeCell ref="B52:G53"/>
    <mergeCell ref="A46:A51"/>
    <mergeCell ref="B46:G46"/>
    <mergeCell ref="B47:G47"/>
    <mergeCell ref="B48:G48"/>
    <mergeCell ref="B49:G49"/>
    <mergeCell ref="B50:G50"/>
    <mergeCell ref="B51:G51"/>
    <mergeCell ref="B41:G42"/>
    <mergeCell ref="B43:G44"/>
    <mergeCell ref="B45:G45"/>
    <mergeCell ref="B9:I9"/>
    <mergeCell ref="B15:I15"/>
    <mergeCell ref="A10:A12"/>
    <mergeCell ref="B10:B11"/>
    <mergeCell ref="C10:C11"/>
    <mergeCell ref="D10:I10"/>
    <mergeCell ref="B2:I2"/>
    <mergeCell ref="A3:A7"/>
    <mergeCell ref="B3:B4"/>
    <mergeCell ref="C3:C4"/>
    <mergeCell ref="D3:I3"/>
    <mergeCell ref="B5:B6"/>
    <mergeCell ref="B7:C7"/>
    <mergeCell ref="A16:A18"/>
    <mergeCell ref="B16:B17"/>
    <mergeCell ref="C16:C17"/>
    <mergeCell ref="D16:I16"/>
    <mergeCell ref="B20:I20"/>
    <mergeCell ref="A21:A23"/>
    <mergeCell ref="B21:B22"/>
    <mergeCell ref="C21:C22"/>
    <mergeCell ref="D21:I21"/>
    <mergeCell ref="B30:I30"/>
    <mergeCell ref="A31:A33"/>
    <mergeCell ref="B31:B32"/>
    <mergeCell ref="C31:C32"/>
    <mergeCell ref="D31:I31"/>
    <mergeCell ref="B25:I25"/>
    <mergeCell ref="A26:A28"/>
    <mergeCell ref="B26:B27"/>
    <mergeCell ref="C26:C27"/>
    <mergeCell ref="D26:I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Лист3</vt:lpstr>
      <vt:lpstr>Лист3!_Hlk23418719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Светлицкий Василий Валерьевич</dc:creator>
  <cp:lastModifiedBy>USER-19-093</cp:lastModifiedBy>
  <cp:lastPrinted>2021-12-27T09:32:37Z</cp:lastPrinted>
  <dcterms:created xsi:type="dcterms:W3CDTF">2019-07-15T07:53:24Z</dcterms:created>
  <dcterms:modified xsi:type="dcterms:W3CDTF">2021-12-27T09:33:06Z</dcterms:modified>
</cp:coreProperties>
</file>