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23250" windowHeight="10170"/>
  </bookViews>
  <sheets>
    <sheet name="ПР №6 Инвест 2021-2023 (декабр)" sheetId="1" r:id="rId1"/>
  </sheets>
  <definedNames>
    <definedName name="_xlnm.Print_Titles" localSheetId="0">'ПР №6 Инвест 2021-2023 (декабр)'!$15:$17</definedName>
  </definedNames>
  <calcPr calcId="124519"/>
</workbook>
</file>

<file path=xl/calcChain.xml><?xml version="1.0" encoding="utf-8"?>
<calcChain xmlns="http://schemas.openxmlformats.org/spreadsheetml/2006/main">
  <c r="J47" i="1"/>
  <c r="J53" s="1"/>
  <c r="L39"/>
  <c r="K39"/>
  <c r="J39"/>
  <c r="J29"/>
  <c r="J28"/>
  <c r="J27"/>
  <c r="J26"/>
  <c r="J25"/>
  <c r="J22" s="1"/>
  <c r="K51"/>
  <c r="L51"/>
  <c r="J51"/>
  <c r="K47"/>
  <c r="L47"/>
  <c r="K20"/>
  <c r="L20"/>
  <c r="J20"/>
  <c r="K18"/>
  <c r="L18"/>
  <c r="J18"/>
  <c r="J40"/>
  <c r="L38"/>
  <c r="L37"/>
  <c r="K36"/>
  <c r="J36"/>
  <c r="L35"/>
  <c r="K35"/>
  <c r="L24"/>
  <c r="K22" l="1"/>
  <c r="K53" s="1"/>
  <c r="L22"/>
  <c r="L53" s="1"/>
</calcChain>
</file>

<file path=xl/sharedStrings.xml><?xml version="1.0" encoding="utf-8"?>
<sst xmlns="http://schemas.openxmlformats.org/spreadsheetml/2006/main" count="52" uniqueCount="50">
  <si>
    <t>2021 год</t>
  </si>
  <si>
    <t>2022 год</t>
  </si>
  <si>
    <t>2023 год</t>
  </si>
  <si>
    <t>Муниципальная программа "Развитие сельского хозяйства"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</si>
  <si>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</si>
  <si>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</si>
  <si>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</si>
  <si>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</si>
  <si>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</si>
  <si>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</si>
  <si>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</si>
  <si>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</si>
  <si>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</si>
  <si>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</si>
  <si>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Проектно-изыскательские работы для строительства очистных сооружений по адресу: г.о. Рузский, с.п. Волковское, д. Ольховка</t>
  </si>
  <si>
    <t>Строительство БМК д. Старая Руза, ул. ДТК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</si>
  <si>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</si>
  <si>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</si>
  <si>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</si>
  <si>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</si>
  <si>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</si>
  <si>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</si>
  <si>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</si>
  <si>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</si>
  <si>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</si>
  <si>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</si>
  <si>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</si>
  <si>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</si>
  <si>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</si>
  <si>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</si>
  <si>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>Школа на 400 мест по адресу: Московская область, Рузский район, п. Тучково, ул. Новая (ПИР и строительство)</t>
  </si>
  <si>
    <t>Общеобразовательная школа на 550 мест, Рузский район, г.п. Тучково, Западный микрорайон, ул. Лебеденко (ПИР и строительство)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</si>
  <si>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</si>
  <si>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 за счет средств местного бюджета</t>
  </si>
  <si>
    <t>Итого:</t>
  </si>
  <si>
    <t>Строительно-монтажные работы по газификации ул. Григоровская, д. №3,4 п. Тучково</t>
  </si>
  <si>
    <t>Строительство  (реконструкция) объектов очистки сточных вод</t>
  </si>
  <si>
    <t>Реконструкция очистных сооружений</t>
  </si>
  <si>
    <t>Строительство блок-модульной котельной в д. Старая Руза</t>
  </si>
  <si>
    <t>к решению Совета депутатов</t>
  </si>
  <si>
    <t>Рузского городского округа Московской области</t>
  </si>
  <si>
    <t>Приложение № 9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</si>
  <si>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</si>
  <si>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</si>
  <si>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Направление бюджетных инвестиций</t>
  </si>
  <si>
    <t>Плановый период</t>
  </si>
  <si>
    <t>Приложение № 6</t>
  </si>
  <si>
    <t>от "10" декабря 2020 года № 512/59</t>
  </si>
  <si>
    <t xml:space="preserve">Расходы бюджета Рузского городского округа </t>
  </si>
  <si>
    <t>от  "15"  декабря 2021  года № 595/71</t>
  </si>
</sst>
</file>

<file path=xl/styles.xml><?xml version="1.0" encoding="utf-8"?>
<styleSheet xmlns="http://schemas.openxmlformats.org/spreadsheetml/2006/main">
  <numFmts count="2">
    <numFmt numFmtId="164" formatCode="[&gt;=5]#,##0.00,;[Red][&lt;=-5]\-#,##0.00,;#,##0.00,"/>
    <numFmt numFmtId="165" formatCode="#,##0.00_ ;[Red]\-#,##0.00\ 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DD2"/>
      </patternFill>
    </fill>
    <fill>
      <patternFill patternType="solid">
        <fgColor rgb="FFC4B3E3"/>
      </patternFill>
    </fill>
    <fill>
      <patternFill patternType="solid">
        <fgColor rgb="FFEF9A9A"/>
      </patternFill>
    </fill>
    <fill>
      <patternFill patternType="solid">
        <fgColor rgb="FFFFEBEE"/>
      </patternFill>
    </fill>
    <fill>
      <patternFill patternType="solid">
        <fgColor rgb="FFD1C4E9"/>
      </patternFill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11" borderId="2" xfId="0" applyNumberFormat="1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right" vertical="center"/>
    </xf>
    <xf numFmtId="164" fontId="8" fillId="9" borderId="12" xfId="0" applyNumberFormat="1" applyFont="1" applyFill="1" applyBorder="1" applyAlignment="1">
      <alignment horizontal="right" vertical="center"/>
    </xf>
    <xf numFmtId="0" fontId="1" fillId="5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6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164" fontId="7" fillId="8" borderId="14" xfId="0" applyNumberFormat="1" applyFont="1" applyFill="1" applyBorder="1" applyAlignment="1">
      <alignment horizontal="right" vertical="center"/>
    </xf>
    <xf numFmtId="0" fontId="1" fillId="8" borderId="15" xfId="0" applyNumberFormat="1" applyFont="1" applyFill="1" applyBorder="1" applyAlignment="1">
      <alignment horizontal="left" vertical="center" wrapText="1"/>
    </xf>
    <xf numFmtId="164" fontId="1" fillId="2" borderId="16" xfId="0" applyNumberFormat="1" applyFont="1" applyFill="1" applyBorder="1" applyAlignment="1">
      <alignment horizontal="right" vertical="center"/>
    </xf>
    <xf numFmtId="0" fontId="1" fillId="8" borderId="17" xfId="0" applyNumberFormat="1" applyFont="1" applyFill="1" applyBorder="1" applyAlignment="1">
      <alignment horizontal="left" vertical="center" wrapText="1"/>
    </xf>
    <xf numFmtId="0" fontId="1" fillId="5" borderId="18" xfId="0" applyNumberFormat="1" applyFont="1" applyFill="1" applyBorder="1" applyAlignment="1">
      <alignment horizontal="left" vertical="center" wrapText="1"/>
    </xf>
    <xf numFmtId="0" fontId="1" fillId="3" borderId="18" xfId="0" applyNumberFormat="1" applyFont="1" applyFill="1" applyBorder="1" applyAlignment="1">
      <alignment horizontal="left" vertical="center" wrapText="1"/>
    </xf>
    <xf numFmtId="0" fontId="1" fillId="6" borderId="18" xfId="0" applyNumberFormat="1" applyFont="1" applyFill="1" applyBorder="1" applyAlignment="1">
      <alignment horizontal="left" vertical="center" wrapText="1"/>
    </xf>
    <xf numFmtId="0" fontId="1" fillId="4" borderId="18" xfId="0" applyNumberFormat="1" applyFont="1" applyFill="1" applyBorder="1" applyAlignment="1">
      <alignment horizontal="left" vertical="center" wrapText="1"/>
    </xf>
    <xf numFmtId="0" fontId="1" fillId="7" borderId="18" xfId="0" applyNumberFormat="1" applyFont="1" applyFill="1" applyBorder="1" applyAlignment="1">
      <alignment horizontal="left" vertical="center" wrapText="1"/>
    </xf>
    <xf numFmtId="164" fontId="1" fillId="2" borderId="18" xfId="0" applyNumberFormat="1" applyFont="1" applyFill="1" applyBorder="1" applyAlignment="1">
      <alignment horizontal="right" vertical="center"/>
    </xf>
    <xf numFmtId="164" fontId="1" fillId="2" borderId="19" xfId="0" applyNumberFormat="1" applyFont="1" applyFill="1" applyBorder="1" applyAlignment="1">
      <alignment horizontal="right" vertical="center"/>
    </xf>
    <xf numFmtId="165" fontId="0" fillId="0" borderId="0" xfId="0" applyNumberFormat="1"/>
    <xf numFmtId="0" fontId="1" fillId="0" borderId="15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6" xfId="0" applyNumberFormat="1" applyFont="1" applyFill="1" applyBorder="1" applyAlignment="1">
      <alignment horizontal="right" vertical="center"/>
    </xf>
    <xf numFmtId="0" fontId="0" fillId="0" borderId="0" xfId="0" applyFill="1"/>
    <xf numFmtId="165" fontId="0" fillId="0" borderId="0" xfId="0" applyNumberFormat="1" applyFill="1"/>
    <xf numFmtId="0" fontId="8" fillId="9" borderId="9" xfId="0" applyNumberFormat="1" applyFont="1" applyFill="1" applyBorder="1" applyAlignment="1">
      <alignment horizontal="left" vertical="center"/>
    </xf>
    <xf numFmtId="0" fontId="8" fillId="9" borderId="4" xfId="0" applyNumberFormat="1" applyFont="1" applyFill="1" applyBorder="1" applyAlignment="1">
      <alignment horizontal="left" vertical="center"/>
    </xf>
    <xf numFmtId="0" fontId="1" fillId="2" borderId="18" xfId="0" applyNumberFormat="1" applyFont="1" applyFill="1" applyBorder="1" applyAlignment="1">
      <alignment horizontal="left" vertical="center" wrapText="1"/>
    </xf>
    <xf numFmtId="0" fontId="7" fillId="8" borderId="15" xfId="0" applyNumberFormat="1" applyFont="1" applyFill="1" applyBorder="1" applyAlignment="1">
      <alignment horizontal="left" vertical="center" wrapText="1"/>
    </xf>
    <xf numFmtId="0" fontId="7" fillId="8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10" borderId="2" xfId="0" applyNumberFormat="1" applyFont="1" applyFill="1" applyBorder="1" applyAlignment="1">
      <alignment horizontal="center" vertical="center" wrapText="1"/>
    </xf>
    <xf numFmtId="0" fontId="6" fillId="10" borderId="11" xfId="0" applyNumberFormat="1" applyFont="1" applyFill="1" applyBorder="1" applyAlignment="1">
      <alignment horizontal="center" vertical="center" wrapText="1"/>
    </xf>
    <xf numFmtId="0" fontId="6" fillId="10" borderId="6" xfId="0" applyNumberFormat="1" applyFont="1" applyFill="1" applyBorder="1" applyAlignment="1">
      <alignment horizontal="center" vertical="center" wrapText="1"/>
    </xf>
    <xf numFmtId="0" fontId="6" fillId="10" borderId="8" xfId="0" applyNumberFormat="1" applyFont="1" applyFill="1" applyBorder="1" applyAlignment="1">
      <alignment horizontal="center" vertical="center" wrapText="1"/>
    </xf>
    <xf numFmtId="0" fontId="6" fillId="10" borderId="5" xfId="0" applyNumberFormat="1" applyFont="1" applyFill="1" applyBorder="1" applyAlignment="1">
      <alignment horizontal="center" vertical="center" wrapText="1"/>
    </xf>
    <xf numFmtId="0" fontId="6" fillId="10" borderId="3" xfId="0" applyNumberFormat="1" applyFont="1" applyFill="1" applyBorder="1" applyAlignment="1">
      <alignment horizontal="center" vertical="center" wrapText="1"/>
    </xf>
    <xf numFmtId="0" fontId="6" fillId="10" borderId="7" xfId="0" applyNumberFormat="1" applyFont="1" applyFill="1" applyBorder="1" applyAlignment="1">
      <alignment horizontal="center" vertical="center" wrapText="1"/>
    </xf>
    <xf numFmtId="0" fontId="6" fillId="10" borderId="9" xfId="0" applyNumberFormat="1" applyFont="1" applyFill="1" applyBorder="1" applyAlignment="1">
      <alignment horizontal="center" vertical="center" wrapText="1"/>
    </xf>
    <xf numFmtId="0" fontId="6" fillId="10" borderId="4" xfId="0" applyNumberFormat="1" applyFont="1" applyFill="1" applyBorder="1" applyAlignment="1">
      <alignment horizontal="center" vertical="center" wrapText="1"/>
    </xf>
    <xf numFmtId="0" fontId="6" fillId="10" borderId="10" xfId="0" applyNumberFormat="1" applyFont="1" applyFill="1" applyBorder="1" applyAlignment="1">
      <alignment horizontal="center" vertical="center" wrapText="1"/>
    </xf>
    <xf numFmtId="0" fontId="7" fillId="8" borderId="13" xfId="0" applyNumberFormat="1" applyFont="1" applyFill="1" applyBorder="1" applyAlignment="1">
      <alignment horizontal="left" vertical="center" wrapText="1"/>
    </xf>
    <xf numFmtId="0" fontId="7" fillId="8" borderId="1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3"/>
  <sheetViews>
    <sheetView tabSelected="1" zoomScale="90" zoomScaleNormal="90" workbookViewId="0">
      <selection activeCell="J7" sqref="J7:L7"/>
    </sheetView>
  </sheetViews>
  <sheetFormatPr defaultRowHeight="15"/>
  <cols>
    <col min="1" max="1" width="0.7109375" customWidth="1"/>
    <col min="2" max="7" width="0.5703125" customWidth="1"/>
    <col min="8" max="8" width="35.7109375" customWidth="1"/>
    <col min="9" max="9" width="39" customWidth="1"/>
    <col min="10" max="10" width="20.140625" customWidth="1"/>
    <col min="11" max="11" width="19" customWidth="1"/>
    <col min="12" max="12" width="21.85546875" customWidth="1"/>
    <col min="13" max="13" width="14.5703125" bestFit="1" customWidth="1"/>
  </cols>
  <sheetData>
    <row r="1" spans="2:12" s="2" customFormat="1">
      <c r="H1" s="3"/>
      <c r="I1" s="3"/>
      <c r="J1" s="41" t="s">
        <v>46</v>
      </c>
      <c r="K1" s="41"/>
      <c r="L1" s="41"/>
    </row>
    <row r="2" spans="2:12" s="2" customFormat="1">
      <c r="H2" s="3"/>
      <c r="I2" s="3"/>
      <c r="J2" s="41" t="s">
        <v>39</v>
      </c>
      <c r="K2" s="41"/>
      <c r="L2" s="41"/>
    </row>
    <row r="3" spans="2:12" s="2" customFormat="1">
      <c r="H3" s="3"/>
      <c r="I3" s="3"/>
      <c r="J3" s="41" t="s">
        <v>40</v>
      </c>
      <c r="K3" s="41"/>
      <c r="L3" s="41"/>
    </row>
    <row r="4" spans="2:12" s="2" customFormat="1">
      <c r="H4" s="3"/>
      <c r="I4" s="3"/>
      <c r="J4" s="41" t="s">
        <v>49</v>
      </c>
      <c r="K4" s="41"/>
      <c r="L4" s="41"/>
    </row>
    <row r="5" spans="2:12" s="2" customFormat="1">
      <c r="H5" s="3"/>
      <c r="I5" s="3"/>
      <c r="J5" s="41"/>
      <c r="K5" s="41"/>
      <c r="L5" s="41"/>
    </row>
    <row r="6" spans="2:12" s="2" customFormat="1">
      <c r="H6" s="3"/>
      <c r="I6" s="3"/>
      <c r="J6" s="41" t="s">
        <v>41</v>
      </c>
      <c r="K6" s="41"/>
      <c r="L6" s="41"/>
    </row>
    <row r="7" spans="2:12" s="2" customFormat="1">
      <c r="H7" s="3"/>
      <c r="I7" s="3"/>
      <c r="J7" s="41" t="s">
        <v>39</v>
      </c>
      <c r="K7" s="41"/>
      <c r="L7" s="41"/>
    </row>
    <row r="8" spans="2:12" s="2" customFormat="1">
      <c r="H8" s="3"/>
      <c r="I8" s="3"/>
      <c r="J8" s="41" t="s">
        <v>40</v>
      </c>
      <c r="K8" s="41"/>
      <c r="L8" s="41"/>
    </row>
    <row r="9" spans="2:12" s="2" customFormat="1">
      <c r="H9" s="3"/>
      <c r="I9" s="3"/>
      <c r="J9" s="41" t="s">
        <v>47</v>
      </c>
      <c r="K9" s="41"/>
      <c r="L9" s="41"/>
    </row>
    <row r="10" spans="2:12" s="2" customFormat="1">
      <c r="H10" s="3"/>
      <c r="I10" s="3"/>
      <c r="J10" s="3"/>
      <c r="K10" s="3"/>
      <c r="L10" s="3"/>
    </row>
    <row r="11" spans="2:12" s="2" customFormat="1">
      <c r="H11" s="42" t="s">
        <v>48</v>
      </c>
      <c r="I11" s="42"/>
      <c r="J11" s="42"/>
      <c r="K11" s="42"/>
      <c r="L11" s="42"/>
    </row>
    <row r="12" spans="2:12" s="2" customFormat="1">
      <c r="H12" s="42" t="s">
        <v>42</v>
      </c>
      <c r="I12" s="42"/>
      <c r="J12" s="42"/>
      <c r="K12" s="42"/>
      <c r="L12" s="42"/>
    </row>
    <row r="13" spans="2:12" s="2" customFormat="1">
      <c r="H13" s="43"/>
      <c r="I13" s="43"/>
      <c r="J13" s="43"/>
      <c r="K13" s="43"/>
      <c r="L13" s="43"/>
    </row>
    <row r="14" spans="2:12" s="2" customFormat="1" ht="15.75" thickBot="1">
      <c r="B14" s="4" t="s">
        <v>43</v>
      </c>
      <c r="C14" s="4"/>
      <c r="D14" s="4"/>
      <c r="E14" s="4"/>
      <c r="F14" s="4"/>
      <c r="G14" s="4"/>
      <c r="H14" s="4"/>
      <c r="I14" s="5"/>
    </row>
    <row r="15" spans="2:12" s="2" customFormat="1" ht="15.75" customHeight="1" thickBot="1">
      <c r="B15" s="48" t="s">
        <v>44</v>
      </c>
      <c r="C15" s="49"/>
      <c r="D15" s="49"/>
      <c r="E15" s="49"/>
      <c r="F15" s="49"/>
      <c r="G15" s="49"/>
      <c r="H15" s="49"/>
      <c r="I15" s="50"/>
      <c r="J15" s="44" t="s">
        <v>0</v>
      </c>
      <c r="K15" s="46" t="s">
        <v>45</v>
      </c>
      <c r="L15" s="47"/>
    </row>
    <row r="16" spans="2:12" s="2" customFormat="1" ht="33.75" customHeight="1" thickBot="1">
      <c r="B16" s="51"/>
      <c r="C16" s="52"/>
      <c r="D16" s="52"/>
      <c r="E16" s="52"/>
      <c r="F16" s="52"/>
      <c r="G16" s="52"/>
      <c r="H16" s="52"/>
      <c r="I16" s="53"/>
      <c r="J16" s="45"/>
      <c r="K16" s="6" t="s">
        <v>1</v>
      </c>
      <c r="L16" s="6" t="s">
        <v>2</v>
      </c>
    </row>
    <row r="17" spans="2:13" s="2" customFormat="1" ht="15.75" thickBot="1">
      <c r="B17" s="40">
        <v>1</v>
      </c>
      <c r="C17" s="40"/>
      <c r="D17" s="40"/>
      <c r="E17" s="40"/>
      <c r="F17" s="40"/>
      <c r="G17" s="40"/>
      <c r="H17" s="40"/>
      <c r="I17" s="40"/>
      <c r="J17" s="7">
        <v>2</v>
      </c>
      <c r="K17" s="7">
        <v>3</v>
      </c>
      <c r="L17" s="7">
        <v>4</v>
      </c>
    </row>
    <row r="18" spans="2:13" ht="15" customHeight="1">
      <c r="B18" s="54" t="s">
        <v>3</v>
      </c>
      <c r="C18" s="55"/>
      <c r="D18" s="55"/>
      <c r="E18" s="55"/>
      <c r="F18" s="55"/>
      <c r="G18" s="55"/>
      <c r="H18" s="55"/>
      <c r="I18" s="55"/>
      <c r="J18" s="15">
        <f>J19</f>
        <v>0</v>
      </c>
      <c r="K18" s="15">
        <f t="shared" ref="K18:L18" si="0">K19</f>
        <v>10000000</v>
      </c>
      <c r="L18" s="15">
        <f t="shared" si="0"/>
        <v>0</v>
      </c>
    </row>
    <row r="19" spans="2:13" ht="22.5" customHeight="1">
      <c r="B19" s="16"/>
      <c r="C19" s="10"/>
      <c r="D19" s="11"/>
      <c r="E19" s="12"/>
      <c r="F19" s="13"/>
      <c r="G19" s="14"/>
      <c r="H19" s="38" t="s">
        <v>35</v>
      </c>
      <c r="I19" s="38"/>
      <c r="J19" s="1">
        <v>0</v>
      </c>
      <c r="K19" s="1">
        <v>10000000</v>
      </c>
      <c r="L19" s="17">
        <v>0</v>
      </c>
    </row>
    <row r="20" spans="2:13" ht="15" customHeight="1">
      <c r="B20" s="36" t="s">
        <v>4</v>
      </c>
      <c r="C20" s="37"/>
      <c r="D20" s="37"/>
      <c r="E20" s="37"/>
      <c r="F20" s="37"/>
      <c r="G20" s="37"/>
      <c r="H20" s="37"/>
      <c r="I20" s="37"/>
      <c r="J20" s="8">
        <f>J21</f>
        <v>22744000</v>
      </c>
      <c r="K20" s="8">
        <f t="shared" ref="K20:L20" si="1">K21</f>
        <v>41353000</v>
      </c>
      <c r="L20" s="8">
        <f t="shared" si="1"/>
        <v>34461000</v>
      </c>
    </row>
    <row r="21" spans="2:13" ht="45.75" customHeight="1">
      <c r="B21" s="16"/>
      <c r="C21" s="10"/>
      <c r="D21" s="11"/>
      <c r="E21" s="12"/>
      <c r="F21" s="13"/>
      <c r="G21" s="14"/>
      <c r="H21" s="38" t="s">
        <v>5</v>
      </c>
      <c r="I21" s="38"/>
      <c r="J21" s="1">
        <v>22744000</v>
      </c>
      <c r="K21" s="1">
        <v>41353000</v>
      </c>
      <c r="L21" s="17">
        <v>34461000</v>
      </c>
    </row>
    <row r="22" spans="2:13" ht="15" customHeight="1">
      <c r="B22" s="36" t="s">
        <v>6</v>
      </c>
      <c r="C22" s="37"/>
      <c r="D22" s="37"/>
      <c r="E22" s="37"/>
      <c r="F22" s="37"/>
      <c r="G22" s="37"/>
      <c r="H22" s="37"/>
      <c r="I22" s="37"/>
      <c r="J22" s="8">
        <f>SUM(J23:J46)</f>
        <v>204725510.53</v>
      </c>
      <c r="K22" s="8">
        <f>SUM(K23:K46)</f>
        <v>130057274.46000001</v>
      </c>
      <c r="L22" s="8">
        <f>SUM(L23:L46)</f>
        <v>121917700</v>
      </c>
      <c r="M22" s="26"/>
    </row>
    <row r="23" spans="2:13" s="31" customFormat="1" ht="23.25" customHeight="1">
      <c r="B23" s="27"/>
      <c r="C23" s="28"/>
      <c r="D23" s="28"/>
      <c r="E23" s="28"/>
      <c r="F23" s="28"/>
      <c r="G23" s="28"/>
      <c r="H23" s="39" t="s">
        <v>7</v>
      </c>
      <c r="I23" s="39"/>
      <c r="J23" s="29">
        <v>0</v>
      </c>
      <c r="K23" s="29">
        <v>5700000</v>
      </c>
      <c r="L23" s="30">
        <v>0</v>
      </c>
      <c r="M23" s="32"/>
    </row>
    <row r="24" spans="2:13" s="31" customFormat="1" ht="23.25" customHeight="1">
      <c r="B24" s="27"/>
      <c r="C24" s="28"/>
      <c r="D24" s="28"/>
      <c r="E24" s="28"/>
      <c r="F24" s="28"/>
      <c r="G24" s="28"/>
      <c r="H24" s="39" t="s">
        <v>8</v>
      </c>
      <c r="I24" s="39"/>
      <c r="J24" s="29">
        <v>0</v>
      </c>
      <c r="K24" s="29">
        <v>0</v>
      </c>
      <c r="L24" s="30">
        <f>2259000+741000</f>
        <v>3000000</v>
      </c>
    </row>
    <row r="25" spans="2:13" s="31" customFormat="1" ht="23.25" customHeight="1">
      <c r="B25" s="27"/>
      <c r="C25" s="28"/>
      <c r="D25" s="28"/>
      <c r="E25" s="28"/>
      <c r="F25" s="28"/>
      <c r="G25" s="28"/>
      <c r="H25" s="39" t="s">
        <v>9</v>
      </c>
      <c r="I25" s="39"/>
      <c r="J25" s="29">
        <f>2259000+741000</f>
        <v>3000000</v>
      </c>
      <c r="K25" s="29">
        <v>0</v>
      </c>
      <c r="L25" s="30">
        <v>0</v>
      </c>
    </row>
    <row r="26" spans="2:13" s="31" customFormat="1" ht="23.25" customHeight="1">
      <c r="B26" s="27"/>
      <c r="C26" s="28"/>
      <c r="D26" s="28"/>
      <c r="E26" s="28"/>
      <c r="F26" s="28"/>
      <c r="G26" s="28"/>
      <c r="H26" s="39" t="s">
        <v>10</v>
      </c>
      <c r="I26" s="39"/>
      <c r="J26" s="29">
        <f>2259000+741000</f>
        <v>3000000</v>
      </c>
      <c r="K26" s="29">
        <v>0</v>
      </c>
      <c r="L26" s="30">
        <v>0</v>
      </c>
    </row>
    <row r="27" spans="2:13" s="31" customFormat="1" ht="15" customHeight="1">
      <c r="B27" s="27"/>
      <c r="C27" s="28"/>
      <c r="D27" s="28"/>
      <c r="E27" s="28"/>
      <c r="F27" s="28"/>
      <c r="G27" s="28"/>
      <c r="H27" s="39" t="s">
        <v>11</v>
      </c>
      <c r="I27" s="39"/>
      <c r="J27" s="29">
        <f>2259000+741000</f>
        <v>3000000</v>
      </c>
      <c r="K27" s="29">
        <v>0</v>
      </c>
      <c r="L27" s="30">
        <v>0</v>
      </c>
    </row>
    <row r="28" spans="2:13" s="31" customFormat="1" ht="23.25" customHeight="1">
      <c r="B28" s="27"/>
      <c r="C28" s="28"/>
      <c r="D28" s="28"/>
      <c r="E28" s="28"/>
      <c r="F28" s="28"/>
      <c r="G28" s="28"/>
      <c r="H28" s="39" t="s">
        <v>12</v>
      </c>
      <c r="I28" s="39"/>
      <c r="J28" s="29">
        <f>2635430+864570</f>
        <v>3500000</v>
      </c>
      <c r="K28" s="29">
        <v>0</v>
      </c>
      <c r="L28" s="30">
        <v>0</v>
      </c>
    </row>
    <row r="29" spans="2:13" s="31" customFormat="1" ht="23.25" customHeight="1">
      <c r="B29" s="27"/>
      <c r="C29" s="28"/>
      <c r="D29" s="28"/>
      <c r="E29" s="28"/>
      <c r="F29" s="28"/>
      <c r="G29" s="28"/>
      <c r="H29" s="39" t="s">
        <v>13</v>
      </c>
      <c r="I29" s="39"/>
      <c r="J29" s="29">
        <f>1147570+376430</f>
        <v>1524000</v>
      </c>
      <c r="K29" s="29">
        <v>0</v>
      </c>
      <c r="L29" s="30">
        <v>0</v>
      </c>
    </row>
    <row r="30" spans="2:13" s="31" customFormat="1" ht="23.25" customHeight="1">
      <c r="B30" s="27"/>
      <c r="C30" s="28"/>
      <c r="D30" s="28"/>
      <c r="E30" s="28"/>
      <c r="F30" s="28"/>
      <c r="G30" s="28"/>
      <c r="H30" s="39" t="s">
        <v>14</v>
      </c>
      <c r="I30" s="39"/>
      <c r="J30" s="29">
        <v>0</v>
      </c>
      <c r="K30" s="29">
        <v>12491604.460000001</v>
      </c>
      <c r="L30" s="30">
        <v>0</v>
      </c>
    </row>
    <row r="31" spans="2:13" s="31" customFormat="1" ht="15" customHeight="1">
      <c r="B31" s="27"/>
      <c r="C31" s="28"/>
      <c r="D31" s="28"/>
      <c r="E31" s="28"/>
      <c r="F31" s="28"/>
      <c r="G31" s="28"/>
      <c r="H31" s="39" t="s">
        <v>36</v>
      </c>
      <c r="I31" s="39"/>
      <c r="J31" s="29">
        <v>0</v>
      </c>
      <c r="K31" s="29">
        <v>0</v>
      </c>
      <c r="L31" s="30">
        <v>36967500</v>
      </c>
    </row>
    <row r="32" spans="2:13" s="31" customFormat="1" ht="15" customHeight="1">
      <c r="B32" s="27"/>
      <c r="C32" s="28"/>
      <c r="D32" s="28"/>
      <c r="E32" s="28"/>
      <c r="F32" s="28"/>
      <c r="G32" s="28"/>
      <c r="H32" s="39" t="s">
        <v>37</v>
      </c>
      <c r="I32" s="39"/>
      <c r="J32" s="29">
        <v>79211000</v>
      </c>
      <c r="K32" s="29">
        <v>0</v>
      </c>
      <c r="L32" s="30">
        <v>0</v>
      </c>
    </row>
    <row r="33" spans="2:12" s="31" customFormat="1" ht="15" customHeight="1">
      <c r="B33" s="27"/>
      <c r="C33" s="28"/>
      <c r="D33" s="28"/>
      <c r="E33" s="28"/>
      <c r="F33" s="28"/>
      <c r="G33" s="28"/>
      <c r="H33" s="39" t="s">
        <v>38</v>
      </c>
      <c r="I33" s="39"/>
      <c r="J33" s="29">
        <v>22867.94</v>
      </c>
      <c r="K33" s="29">
        <v>0</v>
      </c>
      <c r="L33" s="30">
        <v>0</v>
      </c>
    </row>
    <row r="34" spans="2:12" s="31" customFormat="1" ht="15" customHeight="1">
      <c r="B34" s="27"/>
      <c r="C34" s="28"/>
      <c r="D34" s="28"/>
      <c r="E34" s="28"/>
      <c r="F34" s="28"/>
      <c r="G34" s="28"/>
      <c r="H34" s="39" t="s">
        <v>15</v>
      </c>
      <c r="I34" s="39"/>
      <c r="J34" s="29">
        <v>132383.06</v>
      </c>
      <c r="K34" s="29">
        <v>0</v>
      </c>
      <c r="L34" s="29">
        <v>0</v>
      </c>
    </row>
    <row r="35" spans="2:12" s="31" customFormat="1" ht="15" customHeight="1">
      <c r="B35" s="27"/>
      <c r="C35" s="28"/>
      <c r="D35" s="28"/>
      <c r="E35" s="28"/>
      <c r="F35" s="28"/>
      <c r="G35" s="28"/>
      <c r="H35" s="39" t="s">
        <v>16</v>
      </c>
      <c r="I35" s="39"/>
      <c r="J35" s="29">
        <v>0</v>
      </c>
      <c r="K35" s="29">
        <f>3385940+16186640</f>
        <v>19572580</v>
      </c>
      <c r="L35" s="30">
        <f>1489290+7119330</f>
        <v>8608620</v>
      </c>
    </row>
    <row r="36" spans="2:12" s="31" customFormat="1" ht="15" customHeight="1">
      <c r="B36" s="27"/>
      <c r="C36" s="28"/>
      <c r="D36" s="28"/>
      <c r="E36" s="28"/>
      <c r="F36" s="28"/>
      <c r="G36" s="28"/>
      <c r="H36" s="39" t="s">
        <v>17</v>
      </c>
      <c r="I36" s="39"/>
      <c r="J36" s="29">
        <f>3333340+15935000</f>
        <v>19268340</v>
      </c>
      <c r="K36" s="29">
        <f>8025700+38365130</f>
        <v>46390830</v>
      </c>
      <c r="L36" s="30">
        <v>0</v>
      </c>
    </row>
    <row r="37" spans="2:12" s="31" customFormat="1" ht="15" customHeight="1">
      <c r="B37" s="27"/>
      <c r="C37" s="28"/>
      <c r="D37" s="28"/>
      <c r="E37" s="28"/>
      <c r="F37" s="28"/>
      <c r="G37" s="28"/>
      <c r="H37" s="39" t="s">
        <v>18</v>
      </c>
      <c r="I37" s="39"/>
      <c r="J37" s="29">
        <v>0</v>
      </c>
      <c r="K37" s="29">
        <v>0</v>
      </c>
      <c r="L37" s="30">
        <f>1962920+9381000</f>
        <v>11343920</v>
      </c>
    </row>
    <row r="38" spans="2:12" s="31" customFormat="1" ht="15" customHeight="1">
      <c r="B38" s="27"/>
      <c r="C38" s="28"/>
      <c r="D38" s="28"/>
      <c r="E38" s="28"/>
      <c r="F38" s="28"/>
      <c r="G38" s="28"/>
      <c r="H38" s="39" t="s">
        <v>19</v>
      </c>
      <c r="I38" s="39"/>
      <c r="J38" s="29">
        <v>0</v>
      </c>
      <c r="K38" s="29">
        <v>0</v>
      </c>
      <c r="L38" s="30">
        <f>1605920+7678000</f>
        <v>9283920</v>
      </c>
    </row>
    <row r="39" spans="2:12" s="31" customFormat="1" ht="15" customHeight="1">
      <c r="B39" s="27"/>
      <c r="C39" s="28"/>
      <c r="D39" s="28"/>
      <c r="E39" s="28"/>
      <c r="F39" s="28"/>
      <c r="G39" s="28"/>
      <c r="H39" s="39" t="s">
        <v>20</v>
      </c>
      <c r="I39" s="39"/>
      <c r="J39" s="29">
        <f>8738703.98+21394746.18+178176.02+436223.82</f>
        <v>30747850</v>
      </c>
      <c r="K39" s="29">
        <f>10121636.95+34863409.62+206373.05+710840.38</f>
        <v>45902259.999999993</v>
      </c>
      <c r="L39" s="29">
        <f>13173501.57+38486918.81+268598.43+784721.19</f>
        <v>52713740</v>
      </c>
    </row>
    <row r="40" spans="2:12" s="31" customFormat="1" ht="15" customHeight="1">
      <c r="B40" s="27"/>
      <c r="C40" s="28"/>
      <c r="D40" s="28"/>
      <c r="E40" s="28"/>
      <c r="F40" s="28"/>
      <c r="G40" s="28"/>
      <c r="H40" s="39" t="s">
        <v>21</v>
      </c>
      <c r="I40" s="39"/>
      <c r="J40" s="29">
        <f>3256190+15250080</f>
        <v>18506270</v>
      </c>
      <c r="K40" s="29">
        <v>0</v>
      </c>
      <c r="L40" s="30">
        <v>0</v>
      </c>
    </row>
    <row r="41" spans="2:12" s="31" customFormat="1" ht="15" customHeight="1">
      <c r="B41" s="27"/>
      <c r="C41" s="28"/>
      <c r="D41" s="28"/>
      <c r="E41" s="28"/>
      <c r="F41" s="28"/>
      <c r="G41" s="28"/>
      <c r="H41" s="39" t="s">
        <v>22</v>
      </c>
      <c r="I41" s="39"/>
      <c r="J41" s="29">
        <v>8144713.2800000003</v>
      </c>
      <c r="K41" s="29">
        <v>0</v>
      </c>
      <c r="L41" s="30">
        <v>0</v>
      </c>
    </row>
    <row r="42" spans="2:12" s="31" customFormat="1" ht="15" customHeight="1">
      <c r="B42" s="27"/>
      <c r="C42" s="28"/>
      <c r="D42" s="28"/>
      <c r="E42" s="28"/>
      <c r="F42" s="28"/>
      <c r="G42" s="28"/>
      <c r="H42" s="39" t="s">
        <v>23</v>
      </c>
      <c r="I42" s="39"/>
      <c r="J42" s="29">
        <v>6120529.1100000003</v>
      </c>
      <c r="K42" s="29">
        <v>0</v>
      </c>
      <c r="L42" s="30">
        <v>0</v>
      </c>
    </row>
    <row r="43" spans="2:12" s="31" customFormat="1" ht="15" customHeight="1">
      <c r="B43" s="27"/>
      <c r="C43" s="28"/>
      <c r="D43" s="28"/>
      <c r="E43" s="28"/>
      <c r="F43" s="28"/>
      <c r="G43" s="28"/>
      <c r="H43" s="39" t="s">
        <v>24</v>
      </c>
      <c r="I43" s="39"/>
      <c r="J43" s="29">
        <v>6452608.8799999999</v>
      </c>
      <c r="K43" s="29">
        <v>0</v>
      </c>
      <c r="L43" s="30">
        <v>0</v>
      </c>
    </row>
    <row r="44" spans="2:12" s="31" customFormat="1" ht="15" customHeight="1">
      <c r="B44" s="27"/>
      <c r="C44" s="28"/>
      <c r="D44" s="28"/>
      <c r="E44" s="28"/>
      <c r="F44" s="28"/>
      <c r="G44" s="28"/>
      <c r="H44" s="39" t="s">
        <v>25</v>
      </c>
      <c r="I44" s="39"/>
      <c r="J44" s="29">
        <v>5804124.7400000002</v>
      </c>
      <c r="K44" s="29">
        <v>0</v>
      </c>
      <c r="L44" s="30">
        <v>0</v>
      </c>
    </row>
    <row r="45" spans="2:12" s="31" customFormat="1" ht="15" customHeight="1">
      <c r="B45" s="27"/>
      <c r="C45" s="28"/>
      <c r="D45" s="28"/>
      <c r="E45" s="28"/>
      <c r="F45" s="28"/>
      <c r="G45" s="28"/>
      <c r="H45" s="39" t="s">
        <v>26</v>
      </c>
      <c r="I45" s="39"/>
      <c r="J45" s="29">
        <v>8551761.5399999991</v>
      </c>
      <c r="K45" s="29">
        <v>0</v>
      </c>
      <c r="L45" s="30">
        <v>0</v>
      </c>
    </row>
    <row r="46" spans="2:12" s="31" customFormat="1" ht="15" customHeight="1">
      <c r="B46" s="27"/>
      <c r="C46" s="28"/>
      <c r="D46" s="28"/>
      <c r="E46" s="28"/>
      <c r="F46" s="28"/>
      <c r="G46" s="28"/>
      <c r="H46" s="39" t="s">
        <v>27</v>
      </c>
      <c r="I46" s="39"/>
      <c r="J46" s="29">
        <v>7739061.9800000004</v>
      </c>
      <c r="K46" s="29">
        <v>0</v>
      </c>
      <c r="L46" s="30">
        <v>0</v>
      </c>
    </row>
    <row r="47" spans="2:12" ht="15" customHeight="1">
      <c r="B47" s="36" t="s">
        <v>28</v>
      </c>
      <c r="C47" s="37"/>
      <c r="D47" s="37"/>
      <c r="E47" s="37"/>
      <c r="F47" s="37"/>
      <c r="G47" s="37"/>
      <c r="H47" s="37"/>
      <c r="I47" s="37"/>
      <c r="J47" s="8">
        <f>SUM(J48:J50)</f>
        <v>203957181.25999999</v>
      </c>
      <c r="K47" s="8">
        <f t="shared" ref="K47:L47" si="2">SUM(K48:K50)</f>
        <v>633566802.67999995</v>
      </c>
      <c r="L47" s="8">
        <f t="shared" si="2"/>
        <v>0</v>
      </c>
    </row>
    <row r="48" spans="2:12" ht="23.25" customHeight="1">
      <c r="B48" s="16"/>
      <c r="C48" s="10"/>
      <c r="D48" s="11"/>
      <c r="E48" s="12"/>
      <c r="F48" s="13"/>
      <c r="G48" s="14"/>
      <c r="H48" s="38" t="s">
        <v>29</v>
      </c>
      <c r="I48" s="38"/>
      <c r="J48" s="1">
        <v>411.26</v>
      </c>
      <c r="K48" s="1">
        <v>268312.68</v>
      </c>
      <c r="L48" s="17">
        <v>0</v>
      </c>
    </row>
    <row r="49" spans="2:12" ht="23.25" customHeight="1">
      <c r="B49" s="16"/>
      <c r="C49" s="10"/>
      <c r="D49" s="11"/>
      <c r="E49" s="12"/>
      <c r="F49" s="13"/>
      <c r="G49" s="14"/>
      <c r="H49" s="38" t="s">
        <v>30</v>
      </c>
      <c r="I49" s="38"/>
      <c r="J49" s="1">
        <v>167131060</v>
      </c>
      <c r="K49" s="1">
        <v>633298490</v>
      </c>
      <c r="L49" s="17">
        <v>0</v>
      </c>
    </row>
    <row r="50" spans="2:12" ht="23.25" customHeight="1">
      <c r="B50" s="16"/>
      <c r="C50" s="10"/>
      <c r="D50" s="11"/>
      <c r="E50" s="12"/>
      <c r="F50" s="13"/>
      <c r="G50" s="14"/>
      <c r="H50" s="38" t="s">
        <v>31</v>
      </c>
      <c r="I50" s="38"/>
      <c r="J50" s="1">
        <v>36825710</v>
      </c>
      <c r="K50" s="1">
        <v>0</v>
      </c>
      <c r="L50" s="17">
        <v>0</v>
      </c>
    </row>
    <row r="51" spans="2:12" ht="15" customHeight="1">
      <c r="B51" s="36" t="s">
        <v>32</v>
      </c>
      <c r="C51" s="37"/>
      <c r="D51" s="37"/>
      <c r="E51" s="37"/>
      <c r="F51" s="37"/>
      <c r="G51" s="37"/>
      <c r="H51" s="37"/>
      <c r="I51" s="37"/>
      <c r="J51" s="8">
        <f>J52</f>
        <v>79288751.590000004</v>
      </c>
      <c r="K51" s="8">
        <f t="shared" ref="K51:L51" si="3">K52</f>
        <v>243803022.13999999</v>
      </c>
      <c r="L51" s="8">
        <f t="shared" si="3"/>
        <v>20451819.5</v>
      </c>
    </row>
    <row r="52" spans="2:12" ht="30" customHeight="1" thickBot="1">
      <c r="B52" s="18"/>
      <c r="C52" s="19"/>
      <c r="D52" s="20"/>
      <c r="E52" s="21"/>
      <c r="F52" s="22"/>
      <c r="G52" s="23"/>
      <c r="H52" s="35" t="s">
        <v>33</v>
      </c>
      <c r="I52" s="35"/>
      <c r="J52" s="24">
        <v>79288751.590000004</v>
      </c>
      <c r="K52" s="24">
        <v>243803022.13999999</v>
      </c>
      <c r="L52" s="25">
        <v>20451819.5</v>
      </c>
    </row>
    <row r="53" spans="2:12" ht="15.75" thickBot="1">
      <c r="B53" s="33" t="s">
        <v>34</v>
      </c>
      <c r="C53" s="34"/>
      <c r="D53" s="34"/>
      <c r="E53" s="34"/>
      <c r="F53" s="34"/>
      <c r="G53" s="34"/>
      <c r="H53" s="34"/>
      <c r="I53" s="34"/>
      <c r="J53" s="9">
        <f>J51+J47+J22+J20+J18</f>
        <v>510715443.38</v>
      </c>
      <c r="K53" s="9">
        <f>K51+K47+K22+K20+K18</f>
        <v>1058780099.28</v>
      </c>
      <c r="L53" s="9">
        <f>L51+L47+L22+L20+L18</f>
        <v>176830519.5</v>
      </c>
    </row>
  </sheetData>
  <mergeCells count="52">
    <mergeCell ref="J1:L1"/>
    <mergeCell ref="J2:L2"/>
    <mergeCell ref="J3:L3"/>
    <mergeCell ref="J4:L4"/>
    <mergeCell ref="J5:L5"/>
    <mergeCell ref="J6:L6"/>
    <mergeCell ref="J7:L7"/>
    <mergeCell ref="J8:L8"/>
    <mergeCell ref="J9:L9"/>
    <mergeCell ref="H23:I23"/>
    <mergeCell ref="H21:I21"/>
    <mergeCell ref="H11:L11"/>
    <mergeCell ref="H12:L12"/>
    <mergeCell ref="H13:L13"/>
    <mergeCell ref="J15:J16"/>
    <mergeCell ref="K15:L15"/>
    <mergeCell ref="B15:I16"/>
    <mergeCell ref="B20:I20"/>
    <mergeCell ref="B18:I18"/>
    <mergeCell ref="H32:I32"/>
    <mergeCell ref="B17:I17"/>
    <mergeCell ref="H31:I31"/>
    <mergeCell ref="H30:I30"/>
    <mergeCell ref="H28:I28"/>
    <mergeCell ref="H29:I29"/>
    <mergeCell ref="H24:I24"/>
    <mergeCell ref="H25:I25"/>
    <mergeCell ref="H26:I26"/>
    <mergeCell ref="H27:I27"/>
    <mergeCell ref="B22:I22"/>
    <mergeCell ref="H19:I19"/>
    <mergeCell ref="H35:I35"/>
    <mergeCell ref="H36:I36"/>
    <mergeCell ref="H37:I37"/>
    <mergeCell ref="H33:I33"/>
    <mergeCell ref="H34:I34"/>
    <mergeCell ref="H40:I40"/>
    <mergeCell ref="H41:I41"/>
    <mergeCell ref="H42:I42"/>
    <mergeCell ref="H38:I38"/>
    <mergeCell ref="H39:I39"/>
    <mergeCell ref="H48:I48"/>
    <mergeCell ref="B47:I47"/>
    <mergeCell ref="H45:I45"/>
    <mergeCell ref="H46:I46"/>
    <mergeCell ref="H43:I43"/>
    <mergeCell ref="H44:I44"/>
    <mergeCell ref="B53:I53"/>
    <mergeCell ref="H52:I52"/>
    <mergeCell ref="B51:I51"/>
    <mergeCell ref="H50:I50"/>
    <mergeCell ref="H49:I49"/>
  </mergeCells>
  <pageMargins left="0.39370078740157483" right="0.23622047244094491" top="0.35433070866141736" bottom="0.19685039370078741" header="0.51181102362204722" footer="0.51181102362204722"/>
  <pageSetup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№6 Инвест 2021-2023 (декабр)</vt:lpstr>
      <vt:lpstr>'ПР №6 Инвест 2021-2023 (декабр)'!Заголовки_для_печати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2021-09-24T09:03:57Z</cp:lastPrinted>
  <dcterms:created xsi:type="dcterms:W3CDTF">2021-04-12T14:52:46Z</dcterms:created>
  <dcterms:modified xsi:type="dcterms:W3CDTF">2021-12-20T06:44:16Z</dcterms:modified>
</cp:coreProperties>
</file>