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0" windowWidth="28560" windowHeight="15090"/>
  </bookViews>
  <sheets>
    <sheet name="№ 8 (9) Источники 2022-2024" sheetId="1" r:id="rId1"/>
  </sheets>
  <definedNames>
    <definedName name="_xlnm.Print_Titles" localSheetId="0">'№ 8 (9) Источники 2022-2024'!$17:$19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1" i="1"/>
  <c r="N20" l="1"/>
  <c r="M20"/>
  <c r="M21" s="1"/>
  <c r="L20"/>
  <c r="N21"/>
  <c r="L36"/>
  <c r="L25" l="1"/>
  <c r="L35" s="1"/>
  <c r="N32" l="1"/>
  <c r="L40" l="1"/>
  <c r="M47" l="1"/>
  <c r="N47"/>
  <c r="M46"/>
  <c r="N46"/>
  <c r="M43"/>
  <c r="M42" s="1"/>
  <c r="N43"/>
  <c r="N42" s="1"/>
  <c r="M44"/>
  <c r="N44"/>
  <c r="M40"/>
  <c r="M39" s="1"/>
  <c r="N40"/>
  <c r="N39" s="1"/>
  <c r="M32"/>
  <c r="L32"/>
  <c r="M30"/>
  <c r="N30"/>
  <c r="L30"/>
  <c r="M27" s="1"/>
  <c r="M36" s="1"/>
  <c r="M29" l="1"/>
  <c r="M28" s="1"/>
  <c r="N29"/>
  <c r="N28" s="1"/>
  <c r="N38"/>
  <c r="N37" s="1"/>
  <c r="M38"/>
  <c r="M37" s="1"/>
  <c r="L29"/>
  <c r="L28" s="1"/>
  <c r="M26" l="1"/>
  <c r="L24"/>
  <c r="L26"/>
  <c r="L43"/>
  <c r="L42" s="1"/>
  <c r="L44"/>
  <c r="L46"/>
  <c r="L47"/>
  <c r="L23" l="1"/>
  <c r="M25" s="1"/>
  <c r="M35" s="1"/>
  <c r="L34"/>
  <c r="L38"/>
  <c r="L37" s="1"/>
  <c r="L39"/>
  <c r="M24" l="1"/>
  <c r="L22"/>
  <c r="M34" l="1"/>
  <c r="M23"/>
  <c r="N25" s="1"/>
  <c r="N27"/>
  <c r="N36" s="1"/>
  <c r="M22" l="1"/>
  <c r="N26"/>
  <c r="N35"/>
  <c r="N34" s="1"/>
  <c r="N24"/>
  <c r="N23" s="1"/>
  <c r="N22" l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<sst xmlns="http://schemas.openxmlformats.org/spreadsheetml/2006/main" count="273" uniqueCount="75">
  <si>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</si>
  <si>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</si>
  <si>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</si>
  <si>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</si>
  <si>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</si>
  <si>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</si>
  <si>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</si>
  <si>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</si>
  <si>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</si>
  <si>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</si>
  <si>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</si>
  <si>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</si>
  <si>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</si>
  <si>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</si>
  <si>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</si>
  <si>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</si>
  <si>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</si>
  <si>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</si>
  <si>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</si>
  <si>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</si>
  <si>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</si>
  <si>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</si>
  <si>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</si>
  <si>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</si>
  <si>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</si>
  <si>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</si>
  <si>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</si>
  <si>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</si>
  <si>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</si>
  <si>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</si>
  <si>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</si>
  <si>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</si>
  <si>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</si>
  <si>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</si>
  <si>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</si>
  <si>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</si>
  <si>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</si>
  <si>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</si>
  <si>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</si>
  <si>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</si>
  <si>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</si>
  <si>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</si>
  <si>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</si>
  <si>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</si>
  <si>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</si>
  <si>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</si>
  <si>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</si>
  <si>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</si>
  <si>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</si>
  <si>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</si>
  <si>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</si>
  <si>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</si>
  <si>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</si>
  <si>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</si>
  <si>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</si>
  <si>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</si>
  <si>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</si>
  <si>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</si>
  <si>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</si>
  <si>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</si>
  <si>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</si>
  <si>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</si>
  <si>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</si>
  <si>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</si>
  <si>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</si>
  <si>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</si>
  <si>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</si>
  <si>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</si>
  <si>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</si>
  <si>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</si>
  <si>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</si>
  <si>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"Приложение № 9</t>
  </si>
  <si>
    <t>от "15" декабря  2021 года № 586/71</t>
  </si>
  <si>
    <t>Приложение № 8</t>
  </si>
  <si>
    <t>от "09" февраля  2022 года № 602/73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</si>
</sst>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6">
    <xf numFmtId="0" fontId="0" fillId="0" borderId="0" xfId="0"/>
    <xf numFmtId="4" fontId="24" fillId="26" borderId="3" xfId="0" applyNumberFormat="1" applyFont="1" applyFill="1" applyBorder="1" applyAlignment="1">
      <alignment vertical="center" wrapText="1"/>
    </xf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165" fontId="26" fillId="0" borderId="0" xfId="0" applyNumberFormat="1" applyFont="1" applyBorder="1" applyAlignment="1">
      <alignment horizontal="left" vertical="center" wrapText="1"/>
    </xf>
    <xf numFmtId="165" fontId="26" fillId="0" borderId="0" xfId="0" applyNumberFormat="1" applyFont="1" applyBorder="1" applyAlignment="1">
      <alignment vertical="center" wrapText="1"/>
    </xf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165" fontId="26" fillId="0" borderId="0" xfId="0" applyNumberFormat="1" applyFont="1" applyBorder="1" applyAlignment="1">
      <alignment horizontal="right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8" borderId="17" xfId="0" applyNumberFormat="1" applyFont="1" applyFill="1" applyBorder="1" applyAlignment="1">
      <alignment horizontal="center" vertical="center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165" fontId="28" fillId="0" borderId="0" xfId="0" applyNumberFormat="1" applyFont="1" applyBorder="1" applyAlignment="1">
      <alignment horizontal="right" vertical="center" wrapText="1"/>
    </xf>
    <xf numFmtId="165" fontId="28" fillId="0" borderId="0" xfId="0" applyNumberFormat="1" applyFont="1" applyBorder="1" applyAlignment="1">
      <alignment vertical="center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center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165" fontId="26" fillId="0" borderId="0" xfId="0" applyNumberFormat="1" applyFont="1" applyBorder="1" applyAlignment="1">
      <alignment horizontal="right" vertical="center"/>
    </xf>
    <xf numFmtId="0" fontId="26" fillId="0" borderId="0" xfId="0" applyNumberFormat="1" applyFont="1" applyBorder="1" applyAlignment="1"/>
    <xf numFmtId="165" fontId="28" fillId="0" borderId="2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165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165" fontId="24" fillId="28" borderId="20" xfId="0" applyNumberFormat="1" applyFont="1" applyFill="1" applyBorder="1" applyAlignment="1">
      <alignment horizontal="center" vertical="center" wrapText="1"/>
    </xf>
    <xf numFmtId="165" fontId="24" fillId="28" borderId="17" xfId="0" applyNumberFormat="1" applyFont="1" applyFill="1" applyBorder="1" applyAlignment="1">
      <alignment horizontal="center" vertical="center" wrapText="1"/>
    </xf>
    <xf numFmtId="165" fontId="24" fillId="30" borderId="4" xfId="0" applyNumberFormat="1" applyFont="1" applyFill="1" applyBorder="1" applyAlignment="1">
      <alignment horizontal="center" vertical="center" wrapText="1"/>
    </xf>
    <xf numFmtId="165" fontId="24" fillId="30" borderId="6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4"/>
  <sheetViews>
    <sheetView tabSelected="1" topLeftCell="C1" zoomScale="90" zoomScaleNormal="90" workbookViewId="0">
      <selection activeCell="Z15" sqref="Z15"/>
    </sheetView>
  </sheetViews>
  <sheetFormatPr defaultColWidth="6.42578125" defaultRowHeight="12.75"/>
  <cols>
    <col min="1" max="2" width="0" style="5" hidden="1" customWidth="1"/>
    <col min="3" max="3" width="8.85546875" style="3" bestFit="1" customWidth="1"/>
    <col min="4" max="8" width="4.42578125" style="3" customWidth="1"/>
    <col min="9" max="9" width="6.140625" style="3" customWidth="1"/>
    <col min="10" max="10" width="6.140625" style="4" customWidth="1"/>
    <col min="11" max="11" width="72.140625" style="5" customWidth="1"/>
    <col min="12" max="12" width="20" style="11" customWidth="1"/>
    <col min="13" max="14" width="20" style="8" customWidth="1"/>
    <col min="15" max="15" width="18.28515625" style="5" bestFit="1" customWidth="1"/>
    <col min="16" max="16" width="6.42578125" style="5"/>
    <col min="17" max="17" width="12.42578125" style="5" customWidth="1"/>
    <col min="18" max="16384" width="6.42578125" style="5"/>
  </cols>
  <sheetData>
    <row r="1" spans="3:14">
      <c r="L1" s="55" t="s">
        <v>73</v>
      </c>
      <c r="M1" s="55"/>
      <c r="N1" s="55"/>
    </row>
    <row r="2" spans="3:14">
      <c r="L2" s="55" t="s">
        <v>0</v>
      </c>
      <c r="M2" s="55"/>
      <c r="N2" s="55"/>
    </row>
    <row r="3" spans="3:14">
      <c r="L3" s="55" t="s">
        <v>48</v>
      </c>
      <c r="M3" s="55"/>
      <c r="N3" s="55"/>
    </row>
    <row r="4" spans="3:14">
      <c r="L4" s="55" t="s">
        <v>74</v>
      </c>
      <c r="M4" s="55"/>
      <c r="N4" s="55"/>
    </row>
    <row r="5" spans="3:14">
      <c r="M5" s="11"/>
      <c r="N5" s="11"/>
    </row>
    <row r="6" spans="3:14">
      <c r="L6" s="55"/>
      <c r="M6" s="55"/>
      <c r="N6" s="55"/>
    </row>
    <row r="7" spans="3:14">
      <c r="L7" s="55" t="s">
        <v>71</v>
      </c>
      <c r="M7" s="55"/>
      <c r="N7" s="55"/>
    </row>
    <row r="8" spans="3:14">
      <c r="L8" s="55" t="s">
        <v>0</v>
      </c>
      <c r="M8" s="55"/>
      <c r="N8" s="55"/>
    </row>
    <row r="9" spans="3:14">
      <c r="L9" s="55" t="s">
        <v>48</v>
      </c>
      <c r="M9" s="55"/>
      <c r="N9" s="55"/>
    </row>
    <row r="10" spans="3:14">
      <c r="L10" s="55" t="s">
        <v>72</v>
      </c>
      <c r="M10" s="55"/>
      <c r="N10" s="55"/>
    </row>
    <row r="12" spans="3:14">
      <c r="K12" s="6"/>
      <c r="L12" s="7"/>
    </row>
    <row r="13" spans="3:14" ht="15.75">
      <c r="C13" s="56" t="s">
        <v>70</v>
      </c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3:14" ht="15.75">
      <c r="C14" s="56" t="s">
        <v>65</v>
      </c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3:14">
      <c r="K15" s="9"/>
      <c r="L15" s="8"/>
    </row>
    <row r="16" spans="3:14" ht="12.75" customHeight="1">
      <c r="C16" s="54" t="s">
        <v>49</v>
      </c>
      <c r="D16" s="54"/>
      <c r="E16" s="54"/>
      <c r="F16" s="54"/>
      <c r="G16" s="54"/>
      <c r="H16" s="54"/>
      <c r="I16" s="54"/>
      <c r="K16" s="10"/>
    </row>
    <row r="17" spans="3:14" ht="37.5" customHeight="1">
      <c r="C17" s="59" t="s">
        <v>51</v>
      </c>
      <c r="D17" s="60"/>
      <c r="E17" s="60"/>
      <c r="F17" s="60"/>
      <c r="G17" s="60"/>
      <c r="H17" s="60"/>
      <c r="I17" s="60"/>
      <c r="J17" s="61"/>
      <c r="K17" s="66" t="s">
        <v>1</v>
      </c>
      <c r="L17" s="68" t="s">
        <v>2</v>
      </c>
      <c r="M17" s="68"/>
      <c r="N17" s="68"/>
    </row>
    <row r="18" spans="3:14" ht="78" customHeight="1">
      <c r="C18" s="64" t="s">
        <v>52</v>
      </c>
      <c r="D18" s="63" t="s">
        <v>53</v>
      </c>
      <c r="E18" s="63" t="s">
        <v>54</v>
      </c>
      <c r="F18" s="62" t="s">
        <v>56</v>
      </c>
      <c r="G18" s="62"/>
      <c r="H18" s="62"/>
      <c r="I18" s="62" t="s">
        <v>57</v>
      </c>
      <c r="J18" s="62"/>
      <c r="K18" s="66"/>
      <c r="L18" s="72" t="s">
        <v>47</v>
      </c>
      <c r="M18" s="74" t="s">
        <v>61</v>
      </c>
      <c r="N18" s="75"/>
    </row>
    <row r="19" spans="3:14" ht="51.75" customHeight="1">
      <c r="C19" s="65"/>
      <c r="D19" s="63"/>
      <c r="E19" s="63"/>
      <c r="F19" s="12" t="s">
        <v>3</v>
      </c>
      <c r="G19" s="12" t="s">
        <v>4</v>
      </c>
      <c r="H19" s="12" t="s">
        <v>55</v>
      </c>
      <c r="I19" s="12" t="s">
        <v>58</v>
      </c>
      <c r="J19" s="12" t="s">
        <v>59</v>
      </c>
      <c r="K19" s="67"/>
      <c r="L19" s="73"/>
      <c r="M19" s="13" t="s">
        <v>50</v>
      </c>
      <c r="N19" s="13" t="s">
        <v>66</v>
      </c>
    </row>
    <row r="20" spans="3:14" s="15" customFormat="1" ht="36" customHeight="1">
      <c r="C20" s="69"/>
      <c r="D20" s="70"/>
      <c r="E20" s="70"/>
      <c r="F20" s="70"/>
      <c r="G20" s="70"/>
      <c r="H20" s="70"/>
      <c r="I20" s="70"/>
      <c r="J20" s="71"/>
      <c r="K20" s="14" t="s">
        <v>60</v>
      </c>
      <c r="L20" s="1">
        <f>5153328.42256-5358001.65077</f>
        <v>-204673.22821000032</v>
      </c>
      <c r="M20" s="1">
        <f>-((3683253.35277+58990)-3650243.35277)</f>
        <v>-92000</v>
      </c>
      <c r="N20" s="1">
        <f>-((3650357.00507+112679.3)-3666036.30507)</f>
        <v>-97000</v>
      </c>
    </row>
    <row r="21" spans="3:14" ht="52.5" customHeight="1">
      <c r="C21" s="16"/>
      <c r="D21" s="16"/>
      <c r="E21" s="16"/>
      <c r="F21" s="16"/>
      <c r="G21" s="16"/>
      <c r="H21" s="16"/>
      <c r="I21" s="16"/>
      <c r="J21" s="17"/>
      <c r="K21" s="18" t="s">
        <v>64</v>
      </c>
      <c r="L21" s="2">
        <f>-(L20+56738.75169+59601.14315)/(5153328.42744-2699488.697-1162386.07)*100</f>
        <v>6.8398376245187968</v>
      </c>
      <c r="M21" s="2">
        <f>-(M20)/(3650243.33976-1552240.31976-772577.94)*100</f>
        <v>6.9411693945009718</v>
      </c>
      <c r="N21" s="2">
        <f>-(N20)/(3611888.31-1531999.86-693626.04)*100</f>
        <v>6.997232219547814</v>
      </c>
    </row>
    <row r="22" spans="3:14" s="15" customFormat="1" ht="18.75" customHeight="1">
      <c r="C22" s="19" t="s">
        <v>5</v>
      </c>
      <c r="D22" s="19" t="s">
        <v>6</v>
      </c>
      <c r="E22" s="19" t="s">
        <v>7</v>
      </c>
      <c r="F22" s="19" t="s">
        <v>7</v>
      </c>
      <c r="G22" s="19" t="s">
        <v>7</v>
      </c>
      <c r="H22" s="19" t="s">
        <v>7</v>
      </c>
      <c r="I22" s="19" t="s">
        <v>8</v>
      </c>
      <c r="J22" s="20" t="s">
        <v>5</v>
      </c>
      <c r="K22" s="21" t="s">
        <v>9</v>
      </c>
      <c r="L22" s="22">
        <f>L23+L28+L34+L37</f>
        <v>204673.22821000111</v>
      </c>
      <c r="M22" s="22">
        <f t="shared" ref="M22" si="0">M23+M28+M34+M37</f>
        <v>91999.999999999985</v>
      </c>
      <c r="N22" s="22">
        <f>N23+N28+N34+N37</f>
        <v>97000</v>
      </c>
    </row>
    <row r="23" spans="3:14" ht="18.75" customHeight="1">
      <c r="C23" s="23" t="s">
        <v>5</v>
      </c>
      <c r="D23" s="23" t="s">
        <v>6</v>
      </c>
      <c r="E23" s="23" t="s">
        <v>10</v>
      </c>
      <c r="F23" s="23" t="s">
        <v>7</v>
      </c>
      <c r="G23" s="23" t="s">
        <v>7</v>
      </c>
      <c r="H23" s="23" t="s">
        <v>7</v>
      </c>
      <c r="I23" s="23" t="s">
        <v>8</v>
      </c>
      <c r="J23" s="24" t="s">
        <v>5</v>
      </c>
      <c r="K23" s="21" t="s">
        <v>11</v>
      </c>
      <c r="L23" s="22">
        <f>L24+L26</f>
        <v>114999.99670999999</v>
      </c>
      <c r="M23" s="22">
        <f>M24+M26</f>
        <v>124659.99999999999</v>
      </c>
      <c r="N23" s="22">
        <f>N24+N26</f>
        <v>145990</v>
      </c>
    </row>
    <row r="24" spans="3:14" ht="28.5">
      <c r="C24" s="25" t="s">
        <v>5</v>
      </c>
      <c r="D24" s="25" t="s">
        <v>6</v>
      </c>
      <c r="E24" s="25" t="s">
        <v>10</v>
      </c>
      <c r="F24" s="25" t="s">
        <v>7</v>
      </c>
      <c r="G24" s="25" t="s">
        <v>7</v>
      </c>
      <c r="H24" s="25" t="s">
        <v>7</v>
      </c>
      <c r="I24" s="25" t="s">
        <v>8</v>
      </c>
      <c r="J24" s="26" t="s">
        <v>12</v>
      </c>
      <c r="K24" s="27" t="s">
        <v>62</v>
      </c>
      <c r="L24" s="28">
        <f>L25</f>
        <v>114999.99670999999</v>
      </c>
      <c r="M24" s="29">
        <f>M25</f>
        <v>239659.99670999998</v>
      </c>
      <c r="N24" s="29">
        <f>N25</f>
        <v>270650</v>
      </c>
    </row>
    <row r="25" spans="3:14" ht="28.5">
      <c r="C25" s="25" t="s">
        <v>67</v>
      </c>
      <c r="D25" s="25" t="s">
        <v>6</v>
      </c>
      <c r="E25" s="25" t="s">
        <v>10</v>
      </c>
      <c r="F25" s="25" t="s">
        <v>7</v>
      </c>
      <c r="G25" s="25" t="s">
        <v>7</v>
      </c>
      <c r="H25" s="30" t="s">
        <v>27</v>
      </c>
      <c r="I25" s="25" t="s">
        <v>8</v>
      </c>
      <c r="J25" s="26" t="s">
        <v>14</v>
      </c>
      <c r="K25" s="27" t="s">
        <v>63</v>
      </c>
      <c r="L25" s="28">
        <f>88333.33337+26666.66334</f>
        <v>114999.99670999999</v>
      </c>
      <c r="M25" s="31">
        <f>L23+L27+92000-M32</f>
        <v>239659.99670999998</v>
      </c>
      <c r="N25" s="31">
        <f>M23-N20-N33</f>
        <v>270650</v>
      </c>
    </row>
    <row r="26" spans="3:14" ht="28.5">
      <c r="C26" s="25" t="s">
        <v>5</v>
      </c>
      <c r="D26" s="25" t="s">
        <v>6</v>
      </c>
      <c r="E26" s="25" t="s">
        <v>10</v>
      </c>
      <c r="F26" s="25" t="s">
        <v>7</v>
      </c>
      <c r="G26" s="25" t="s">
        <v>7</v>
      </c>
      <c r="H26" s="25" t="s">
        <v>7</v>
      </c>
      <c r="I26" s="25" t="s">
        <v>8</v>
      </c>
      <c r="J26" s="26" t="s">
        <v>15</v>
      </c>
      <c r="K26" s="27" t="s">
        <v>16</v>
      </c>
      <c r="L26" s="32">
        <f>L27</f>
        <v>0</v>
      </c>
      <c r="M26" s="32">
        <f>M27</f>
        <v>-114999.99670999999</v>
      </c>
      <c r="N26" s="32">
        <f t="shared" ref="N26" si="1">N27</f>
        <v>-124659.99999999999</v>
      </c>
    </row>
    <row r="27" spans="3:14" ht="28.5">
      <c r="C27" s="25" t="s">
        <v>67</v>
      </c>
      <c r="D27" s="25" t="s">
        <v>6</v>
      </c>
      <c r="E27" s="25" t="s">
        <v>10</v>
      </c>
      <c r="F27" s="25" t="s">
        <v>7</v>
      </c>
      <c r="G27" s="25" t="s">
        <v>7</v>
      </c>
      <c r="H27" s="25" t="s">
        <v>27</v>
      </c>
      <c r="I27" s="25" t="s">
        <v>8</v>
      </c>
      <c r="J27" s="26" t="s">
        <v>17</v>
      </c>
      <c r="K27" s="27" t="s">
        <v>43</v>
      </c>
      <c r="L27" s="32">
        <v>0</v>
      </c>
      <c r="M27" s="31">
        <f>-(L25+L30+L27)</f>
        <v>-114999.99670999999</v>
      </c>
      <c r="N27" s="31">
        <f>-(M24+M27)</f>
        <v>-124659.99999999999</v>
      </c>
    </row>
    <row r="28" spans="3:14" ht="30">
      <c r="C28" s="23" t="s">
        <v>5</v>
      </c>
      <c r="D28" s="23" t="s">
        <v>6</v>
      </c>
      <c r="E28" s="23" t="s">
        <v>18</v>
      </c>
      <c r="F28" s="23" t="s">
        <v>7</v>
      </c>
      <c r="G28" s="23" t="s">
        <v>7</v>
      </c>
      <c r="H28" s="23" t="s">
        <v>7</v>
      </c>
      <c r="I28" s="23" t="s">
        <v>8</v>
      </c>
      <c r="J28" s="24" t="s">
        <v>5</v>
      </c>
      <c r="K28" s="21" t="s">
        <v>19</v>
      </c>
      <c r="L28" s="33">
        <f>L29</f>
        <v>-32660</v>
      </c>
      <c r="M28" s="33">
        <f t="shared" ref="M28:N28" si="2">M29</f>
        <v>-32660</v>
      </c>
      <c r="N28" s="33">
        <f t="shared" si="2"/>
        <v>-48990</v>
      </c>
    </row>
    <row r="29" spans="3:14" ht="30">
      <c r="C29" s="23" t="s">
        <v>5</v>
      </c>
      <c r="D29" s="23" t="s">
        <v>6</v>
      </c>
      <c r="E29" s="23" t="s">
        <v>18</v>
      </c>
      <c r="F29" s="23" t="s">
        <v>6</v>
      </c>
      <c r="G29" s="23" t="s">
        <v>7</v>
      </c>
      <c r="H29" s="23" t="s">
        <v>7</v>
      </c>
      <c r="I29" s="23" t="s">
        <v>8</v>
      </c>
      <c r="J29" s="24" t="s">
        <v>5</v>
      </c>
      <c r="K29" s="21" t="s">
        <v>20</v>
      </c>
      <c r="L29" s="33">
        <f>L30+L32</f>
        <v>-32660</v>
      </c>
      <c r="M29" s="33">
        <f t="shared" ref="M29:N29" si="3">M30+M32</f>
        <v>-32660</v>
      </c>
      <c r="N29" s="33">
        <f t="shared" si="3"/>
        <v>-48990</v>
      </c>
    </row>
    <row r="30" spans="3:14" ht="36" customHeight="1">
      <c r="C30" s="25" t="s">
        <v>5</v>
      </c>
      <c r="D30" s="25" t="s">
        <v>6</v>
      </c>
      <c r="E30" s="25" t="s">
        <v>18</v>
      </c>
      <c r="F30" s="25" t="s">
        <v>6</v>
      </c>
      <c r="G30" s="25" t="s">
        <v>7</v>
      </c>
      <c r="H30" s="25" t="s">
        <v>7</v>
      </c>
      <c r="I30" s="25" t="s">
        <v>8</v>
      </c>
      <c r="J30" s="26" t="s">
        <v>12</v>
      </c>
      <c r="K30" s="27" t="s">
        <v>68</v>
      </c>
      <c r="L30" s="32">
        <f>L31</f>
        <v>0</v>
      </c>
      <c r="M30" s="32">
        <f t="shared" ref="M30:N30" si="4">M31</f>
        <v>0</v>
      </c>
      <c r="N30" s="32">
        <f t="shared" si="4"/>
        <v>0</v>
      </c>
    </row>
    <row r="31" spans="3:14" ht="63" customHeight="1">
      <c r="C31" s="25" t="s">
        <v>67</v>
      </c>
      <c r="D31" s="25" t="s">
        <v>6</v>
      </c>
      <c r="E31" s="25" t="s">
        <v>18</v>
      </c>
      <c r="F31" s="25" t="s">
        <v>6</v>
      </c>
      <c r="G31" s="25" t="s">
        <v>7</v>
      </c>
      <c r="H31" s="25" t="s">
        <v>27</v>
      </c>
      <c r="I31" s="25" t="s">
        <v>8</v>
      </c>
      <c r="J31" s="26" t="s">
        <v>14</v>
      </c>
      <c r="K31" s="27" t="s">
        <v>69</v>
      </c>
      <c r="L31" s="32">
        <v>0</v>
      </c>
      <c r="M31" s="31">
        <v>0</v>
      </c>
      <c r="N31" s="31">
        <v>0</v>
      </c>
    </row>
    <row r="32" spans="3:14" ht="62.25" customHeight="1">
      <c r="C32" s="25" t="s">
        <v>5</v>
      </c>
      <c r="D32" s="25" t="s">
        <v>6</v>
      </c>
      <c r="E32" s="25" t="s">
        <v>18</v>
      </c>
      <c r="F32" s="25" t="s">
        <v>6</v>
      </c>
      <c r="G32" s="25" t="s">
        <v>7</v>
      </c>
      <c r="H32" s="25" t="s">
        <v>7</v>
      </c>
      <c r="I32" s="25" t="s">
        <v>8</v>
      </c>
      <c r="J32" s="26" t="s">
        <v>15</v>
      </c>
      <c r="K32" s="27" t="s">
        <v>21</v>
      </c>
      <c r="L32" s="32">
        <f>L33</f>
        <v>-32660</v>
      </c>
      <c r="M32" s="32">
        <f t="shared" ref="M32:N32" si="5">M33</f>
        <v>-32660</v>
      </c>
      <c r="N32" s="32">
        <f t="shared" si="5"/>
        <v>-48990</v>
      </c>
    </row>
    <row r="33" spans="3:15" ht="66" customHeight="1">
      <c r="C33" s="25" t="s">
        <v>67</v>
      </c>
      <c r="D33" s="25" t="s">
        <v>6</v>
      </c>
      <c r="E33" s="25" t="s">
        <v>18</v>
      </c>
      <c r="F33" s="25" t="s">
        <v>6</v>
      </c>
      <c r="G33" s="25" t="s">
        <v>7</v>
      </c>
      <c r="H33" s="25" t="s">
        <v>27</v>
      </c>
      <c r="I33" s="25" t="s">
        <v>8</v>
      </c>
      <c r="J33" s="26" t="s">
        <v>17</v>
      </c>
      <c r="K33" s="27" t="s">
        <v>44</v>
      </c>
      <c r="L33" s="32">
        <v>-32660</v>
      </c>
      <c r="M33" s="31">
        <v>-32660</v>
      </c>
      <c r="N33" s="31">
        <v>-48990</v>
      </c>
    </row>
    <row r="34" spans="3:15" ht="15">
      <c r="C34" s="23" t="s">
        <v>5</v>
      </c>
      <c r="D34" s="23" t="s">
        <v>6</v>
      </c>
      <c r="E34" s="23" t="s">
        <v>13</v>
      </c>
      <c r="F34" s="23" t="s">
        <v>7</v>
      </c>
      <c r="G34" s="23" t="s">
        <v>7</v>
      </c>
      <c r="H34" s="23" t="s">
        <v>7</v>
      </c>
      <c r="I34" s="23" t="s">
        <v>8</v>
      </c>
      <c r="J34" s="24" t="s">
        <v>5</v>
      </c>
      <c r="K34" s="21" t="s">
        <v>22</v>
      </c>
      <c r="L34" s="34">
        <f>L36+L35</f>
        <v>148999.89484000113</v>
      </c>
      <c r="M34" s="34">
        <f t="shared" ref="M34:N34" si="6">M36+M35</f>
        <v>0</v>
      </c>
      <c r="N34" s="34">
        <f t="shared" si="6"/>
        <v>0</v>
      </c>
      <c r="O34" s="35"/>
    </row>
    <row r="35" spans="3:15" ht="30" customHeight="1">
      <c r="C35" s="25" t="s">
        <v>67</v>
      </c>
      <c r="D35" s="25" t="s">
        <v>6</v>
      </c>
      <c r="E35" s="25" t="s">
        <v>13</v>
      </c>
      <c r="F35" s="25" t="s">
        <v>10</v>
      </c>
      <c r="G35" s="25" t="s">
        <v>6</v>
      </c>
      <c r="H35" s="25" t="s">
        <v>27</v>
      </c>
      <c r="I35" s="25" t="s">
        <v>8</v>
      </c>
      <c r="J35" s="26" t="s">
        <v>23</v>
      </c>
      <c r="K35" s="27" t="s">
        <v>41</v>
      </c>
      <c r="L35" s="28">
        <f>-(5153328.42256+L25)</f>
        <v>-5268328.4192699995</v>
      </c>
      <c r="M35" s="28">
        <f>-(3650243.33976+M25)</f>
        <v>-3889903.33647</v>
      </c>
      <c r="N35" s="28">
        <f>-(3666036.30507+N25)</f>
        <v>-3936686.3050699998</v>
      </c>
    </row>
    <row r="36" spans="3:15" ht="30.75" customHeight="1">
      <c r="C36" s="25" t="s">
        <v>67</v>
      </c>
      <c r="D36" s="25" t="s">
        <v>6</v>
      </c>
      <c r="E36" s="25" t="s">
        <v>13</v>
      </c>
      <c r="F36" s="25" t="s">
        <v>10</v>
      </c>
      <c r="G36" s="25" t="s">
        <v>6</v>
      </c>
      <c r="H36" s="25" t="s">
        <v>27</v>
      </c>
      <c r="I36" s="25" t="s">
        <v>8</v>
      </c>
      <c r="J36" s="26" t="s">
        <v>24</v>
      </c>
      <c r="K36" s="27" t="s">
        <v>40</v>
      </c>
      <c r="L36" s="28">
        <f>(5358001.65077)-L27-L33-L41</f>
        <v>5417328.3141100006</v>
      </c>
      <c r="M36" s="28">
        <f>(3683253.33976+58990)-M27-M33-M41</f>
        <v>3889903.33647</v>
      </c>
      <c r="N36" s="28">
        <f>(3650357.00507+112679.3)-N27-N33-N41</f>
        <v>3936686.3050699998</v>
      </c>
    </row>
    <row r="37" spans="3:15" ht="33.75" customHeight="1">
      <c r="C37" s="23" t="s">
        <v>5</v>
      </c>
      <c r="D37" s="23" t="s">
        <v>6</v>
      </c>
      <c r="E37" s="23" t="s">
        <v>25</v>
      </c>
      <c r="F37" s="23" t="s">
        <v>7</v>
      </c>
      <c r="G37" s="23" t="s">
        <v>7</v>
      </c>
      <c r="H37" s="23" t="s">
        <v>7</v>
      </c>
      <c r="I37" s="23" t="s">
        <v>8</v>
      </c>
      <c r="J37" s="24" t="s">
        <v>5</v>
      </c>
      <c r="K37" s="21" t="s">
        <v>26</v>
      </c>
      <c r="L37" s="36">
        <f>L38+L42</f>
        <v>-26666.663339999999</v>
      </c>
      <c r="M37" s="36">
        <f t="shared" ref="M37:N37" si="7">M38+M42</f>
        <v>0</v>
      </c>
      <c r="N37" s="36">
        <f t="shared" si="7"/>
        <v>0</v>
      </c>
    </row>
    <row r="38" spans="3:15" ht="15">
      <c r="C38" s="23" t="s">
        <v>5</v>
      </c>
      <c r="D38" s="23" t="s">
        <v>6</v>
      </c>
      <c r="E38" s="23" t="s">
        <v>25</v>
      </c>
      <c r="F38" s="23" t="s">
        <v>27</v>
      </c>
      <c r="G38" s="23" t="s">
        <v>7</v>
      </c>
      <c r="H38" s="23" t="s">
        <v>7</v>
      </c>
      <c r="I38" s="23" t="s">
        <v>8</v>
      </c>
      <c r="J38" s="24" t="s">
        <v>5</v>
      </c>
      <c r="K38" s="21" t="s">
        <v>28</v>
      </c>
      <c r="L38" s="36">
        <f>L40</f>
        <v>-26666.663339999999</v>
      </c>
      <c r="M38" s="36">
        <f t="shared" ref="M38:N38" si="8">M40</f>
        <v>0</v>
      </c>
      <c r="N38" s="36">
        <f t="shared" si="8"/>
        <v>0</v>
      </c>
    </row>
    <row r="39" spans="3:15" ht="30">
      <c r="C39" s="23" t="s">
        <v>5</v>
      </c>
      <c r="D39" s="23" t="s">
        <v>6</v>
      </c>
      <c r="E39" s="23" t="s">
        <v>25</v>
      </c>
      <c r="F39" s="23" t="s">
        <v>27</v>
      </c>
      <c r="G39" s="23" t="s">
        <v>6</v>
      </c>
      <c r="H39" s="23" t="s">
        <v>7</v>
      </c>
      <c r="I39" s="23" t="s">
        <v>8</v>
      </c>
      <c r="J39" s="24" t="s">
        <v>5</v>
      </c>
      <c r="K39" s="21" t="s">
        <v>29</v>
      </c>
      <c r="L39" s="36">
        <f t="shared" ref="L39:N40" si="9">L40</f>
        <v>-26666.663339999999</v>
      </c>
      <c r="M39" s="36">
        <f t="shared" si="9"/>
        <v>0</v>
      </c>
      <c r="N39" s="36">
        <f t="shared" si="9"/>
        <v>0</v>
      </c>
    </row>
    <row r="40" spans="3:15" ht="85.5">
      <c r="C40" s="25" t="s">
        <v>5</v>
      </c>
      <c r="D40" s="25" t="s">
        <v>6</v>
      </c>
      <c r="E40" s="25" t="s">
        <v>25</v>
      </c>
      <c r="F40" s="25" t="s">
        <v>27</v>
      </c>
      <c r="G40" s="25" t="s">
        <v>6</v>
      </c>
      <c r="H40" s="25" t="s">
        <v>7</v>
      </c>
      <c r="I40" s="25" t="s">
        <v>8</v>
      </c>
      <c r="J40" s="26" t="s">
        <v>15</v>
      </c>
      <c r="K40" s="27" t="s">
        <v>30</v>
      </c>
      <c r="L40" s="37">
        <f>L41</f>
        <v>-26666.663339999999</v>
      </c>
      <c r="M40" s="37">
        <f t="shared" si="9"/>
        <v>0</v>
      </c>
      <c r="N40" s="37">
        <f t="shared" si="9"/>
        <v>0</v>
      </c>
    </row>
    <row r="41" spans="3:15" ht="71.25">
      <c r="C41" s="25" t="s">
        <v>67</v>
      </c>
      <c r="D41" s="25" t="s">
        <v>6</v>
      </c>
      <c r="E41" s="25" t="s">
        <v>25</v>
      </c>
      <c r="F41" s="25" t="s">
        <v>27</v>
      </c>
      <c r="G41" s="25" t="s">
        <v>6</v>
      </c>
      <c r="H41" s="25" t="s">
        <v>27</v>
      </c>
      <c r="I41" s="25" t="s">
        <v>8</v>
      </c>
      <c r="J41" s="26" t="s">
        <v>17</v>
      </c>
      <c r="K41" s="27" t="s">
        <v>45</v>
      </c>
      <c r="L41" s="29">
        <v>-26666.663339999999</v>
      </c>
      <c r="M41" s="31">
        <v>0</v>
      </c>
      <c r="N41" s="31">
        <v>0</v>
      </c>
    </row>
    <row r="42" spans="3:15" ht="30">
      <c r="C42" s="25" t="s">
        <v>5</v>
      </c>
      <c r="D42" s="25" t="s">
        <v>6</v>
      </c>
      <c r="E42" s="25" t="s">
        <v>25</v>
      </c>
      <c r="F42" s="25" t="s">
        <v>13</v>
      </c>
      <c r="G42" s="25" t="s">
        <v>7</v>
      </c>
      <c r="H42" s="25" t="s">
        <v>7</v>
      </c>
      <c r="I42" s="25" t="s">
        <v>8</v>
      </c>
      <c r="J42" s="26" t="s">
        <v>5</v>
      </c>
      <c r="K42" s="21" t="s">
        <v>31</v>
      </c>
      <c r="L42" s="36">
        <f>L43</f>
        <v>0</v>
      </c>
      <c r="M42" s="36">
        <f t="shared" ref="M42:N42" si="10">M43</f>
        <v>0</v>
      </c>
      <c r="N42" s="36">
        <f t="shared" si="10"/>
        <v>0</v>
      </c>
    </row>
    <row r="43" spans="3:15" ht="28.5">
      <c r="C43" s="25" t="s">
        <v>5</v>
      </c>
      <c r="D43" s="25" t="s">
        <v>6</v>
      </c>
      <c r="E43" s="25" t="s">
        <v>25</v>
      </c>
      <c r="F43" s="25" t="s">
        <v>13</v>
      </c>
      <c r="G43" s="25" t="s">
        <v>7</v>
      </c>
      <c r="H43" s="25" t="s">
        <v>7</v>
      </c>
      <c r="I43" s="25" t="s">
        <v>8</v>
      </c>
      <c r="J43" s="26" t="s">
        <v>32</v>
      </c>
      <c r="K43" s="27" t="s">
        <v>33</v>
      </c>
      <c r="L43" s="37">
        <f>L45</f>
        <v>0</v>
      </c>
      <c r="M43" s="37">
        <f t="shared" ref="M43:N43" si="11">M45</f>
        <v>0</v>
      </c>
      <c r="N43" s="37">
        <f t="shared" si="11"/>
        <v>0</v>
      </c>
    </row>
    <row r="44" spans="3:15" ht="28.5">
      <c r="C44" s="25" t="s">
        <v>5</v>
      </c>
      <c r="D44" s="25" t="s">
        <v>6</v>
      </c>
      <c r="E44" s="25" t="s">
        <v>25</v>
      </c>
      <c r="F44" s="25" t="s">
        <v>13</v>
      </c>
      <c r="G44" s="25" t="s">
        <v>6</v>
      </c>
      <c r="H44" s="25" t="s">
        <v>7</v>
      </c>
      <c r="I44" s="25" t="s">
        <v>8</v>
      </c>
      <c r="J44" s="26" t="s">
        <v>32</v>
      </c>
      <c r="K44" s="27" t="s">
        <v>34</v>
      </c>
      <c r="L44" s="37">
        <f>L45</f>
        <v>0</v>
      </c>
      <c r="M44" s="37">
        <f t="shared" ref="M44:N44" si="12">M45</f>
        <v>0</v>
      </c>
      <c r="N44" s="37">
        <f t="shared" si="12"/>
        <v>0</v>
      </c>
    </row>
    <row r="45" spans="3:15" ht="28.5">
      <c r="C45" s="38" t="s">
        <v>67</v>
      </c>
      <c r="D45" s="38" t="s">
        <v>6</v>
      </c>
      <c r="E45" s="38" t="s">
        <v>25</v>
      </c>
      <c r="F45" s="38" t="s">
        <v>13</v>
      </c>
      <c r="G45" s="38" t="s">
        <v>6</v>
      </c>
      <c r="H45" s="38" t="s">
        <v>27</v>
      </c>
      <c r="I45" s="38" t="s">
        <v>8</v>
      </c>
      <c r="J45" s="39" t="s">
        <v>35</v>
      </c>
      <c r="K45" s="27" t="s">
        <v>46</v>
      </c>
      <c r="L45" s="28">
        <v>0</v>
      </c>
      <c r="M45" s="31">
        <v>0</v>
      </c>
      <c r="N45" s="31">
        <v>0</v>
      </c>
    </row>
    <row r="46" spans="3:15" ht="28.5">
      <c r="C46" s="25" t="s">
        <v>5</v>
      </c>
      <c r="D46" s="25" t="s">
        <v>6</v>
      </c>
      <c r="E46" s="25" t="s">
        <v>25</v>
      </c>
      <c r="F46" s="25" t="s">
        <v>13</v>
      </c>
      <c r="G46" s="25" t="s">
        <v>7</v>
      </c>
      <c r="H46" s="25" t="s">
        <v>7</v>
      </c>
      <c r="I46" s="25" t="s">
        <v>8</v>
      </c>
      <c r="J46" s="26" t="s">
        <v>36</v>
      </c>
      <c r="K46" s="27" t="s">
        <v>37</v>
      </c>
      <c r="L46" s="37">
        <f>L48</f>
        <v>0</v>
      </c>
      <c r="M46" s="37">
        <f t="shared" ref="M46:N46" si="13">M48</f>
        <v>0</v>
      </c>
      <c r="N46" s="37">
        <f t="shared" si="13"/>
        <v>0</v>
      </c>
    </row>
    <row r="47" spans="3:15" ht="28.5">
      <c r="C47" s="25" t="s">
        <v>5</v>
      </c>
      <c r="D47" s="25" t="s">
        <v>6</v>
      </c>
      <c r="E47" s="25" t="s">
        <v>25</v>
      </c>
      <c r="F47" s="25" t="s">
        <v>13</v>
      </c>
      <c r="G47" s="25" t="s">
        <v>6</v>
      </c>
      <c r="H47" s="25" t="s">
        <v>7</v>
      </c>
      <c r="I47" s="25" t="s">
        <v>8</v>
      </c>
      <c r="J47" s="26" t="s">
        <v>36</v>
      </c>
      <c r="K47" s="27" t="s">
        <v>38</v>
      </c>
      <c r="L47" s="37">
        <f>L48</f>
        <v>0</v>
      </c>
      <c r="M47" s="37">
        <f t="shared" ref="M47:N47" si="14">M48</f>
        <v>0</v>
      </c>
      <c r="N47" s="37">
        <f t="shared" si="14"/>
        <v>0</v>
      </c>
    </row>
    <row r="48" spans="3:15" ht="28.5">
      <c r="C48" s="25" t="s">
        <v>67</v>
      </c>
      <c r="D48" s="25" t="s">
        <v>6</v>
      </c>
      <c r="E48" s="25" t="s">
        <v>25</v>
      </c>
      <c r="F48" s="25" t="s">
        <v>13</v>
      </c>
      <c r="G48" s="25" t="s">
        <v>6</v>
      </c>
      <c r="H48" s="25" t="s">
        <v>27</v>
      </c>
      <c r="I48" s="25" t="s">
        <v>8</v>
      </c>
      <c r="J48" s="26" t="s">
        <v>39</v>
      </c>
      <c r="K48" s="27" t="s">
        <v>42</v>
      </c>
      <c r="L48" s="37">
        <v>0</v>
      </c>
      <c r="M48" s="31">
        <v>0</v>
      </c>
      <c r="N48" s="31">
        <v>0</v>
      </c>
    </row>
    <row r="49" spans="3:14">
      <c r="J49" s="40"/>
      <c r="K49" s="41"/>
    </row>
    <row r="50" spans="3:14">
      <c r="J50" s="42"/>
      <c r="K50" s="43"/>
    </row>
    <row r="51" spans="3:14" s="15" customFormat="1" ht="15.75" hidden="1" customHeight="1">
      <c r="C51" s="3"/>
      <c r="D51" s="3"/>
      <c r="E51" s="3"/>
      <c r="F51" s="3"/>
      <c r="G51" s="3"/>
      <c r="H51" s="3"/>
      <c r="I51" s="3"/>
      <c r="J51" s="44"/>
      <c r="K51" s="45"/>
      <c r="L51" s="46"/>
      <c r="M51" s="47"/>
      <c r="N51" s="47"/>
    </row>
    <row r="52" spans="3:14" ht="15" hidden="1" customHeight="1">
      <c r="J52" s="48"/>
      <c r="K52" s="41"/>
    </row>
    <row r="53" spans="3:14" ht="15" hidden="1" customHeight="1">
      <c r="J53" s="48"/>
      <c r="K53" s="41"/>
    </row>
    <row r="54" spans="3:14" ht="15" hidden="1" customHeight="1">
      <c r="J54" s="48"/>
      <c r="K54" s="41"/>
    </row>
    <row r="55" spans="3:14" ht="15" hidden="1" customHeight="1">
      <c r="J55" s="48"/>
      <c r="K55" s="41"/>
    </row>
    <row r="56" spans="3:14" ht="15.75" hidden="1" customHeight="1">
      <c r="J56" s="48"/>
      <c r="K56" s="45"/>
      <c r="L56" s="46"/>
    </row>
    <row r="57" spans="3:14" s="50" customFormat="1" ht="14.25">
      <c r="C57" s="3"/>
      <c r="D57" s="3"/>
      <c r="E57" s="3"/>
      <c r="F57" s="3"/>
      <c r="G57" s="3"/>
      <c r="H57" s="3"/>
      <c r="I57" s="3"/>
      <c r="J57" s="57"/>
      <c r="K57" s="58"/>
      <c r="L57" s="58"/>
      <c r="M57" s="49"/>
      <c r="N57" s="49"/>
    </row>
    <row r="58" spans="3:14" s="50" customFormat="1">
      <c r="C58" s="3"/>
      <c r="D58" s="3"/>
      <c r="E58" s="3"/>
      <c r="F58" s="3"/>
      <c r="G58" s="3"/>
      <c r="H58" s="3"/>
      <c r="I58" s="3"/>
      <c r="J58" s="51"/>
      <c r="L58" s="52"/>
      <c r="M58" s="49"/>
      <c r="N58" s="49"/>
    </row>
    <row r="59" spans="3:14" s="50" customFormat="1">
      <c r="C59" s="3"/>
      <c r="D59" s="3"/>
      <c r="E59" s="3"/>
      <c r="F59" s="3"/>
      <c r="G59" s="3"/>
      <c r="H59" s="3"/>
      <c r="I59" s="3"/>
      <c r="J59" s="51"/>
      <c r="L59" s="52"/>
      <c r="M59" s="49"/>
      <c r="N59" s="49"/>
    </row>
    <row r="60" spans="3:14" s="50" customFormat="1">
      <c r="C60" s="3"/>
      <c r="D60" s="3"/>
      <c r="E60" s="3"/>
      <c r="F60" s="3"/>
      <c r="G60" s="3"/>
      <c r="H60" s="3"/>
      <c r="I60" s="3"/>
      <c r="J60" s="51"/>
      <c r="L60" s="52"/>
      <c r="M60" s="49"/>
      <c r="N60" s="49"/>
    </row>
    <row r="61" spans="3:14" s="50" customFormat="1">
      <c r="C61" s="3"/>
      <c r="D61" s="3"/>
      <c r="E61" s="3"/>
      <c r="F61" s="3"/>
      <c r="G61" s="3"/>
      <c r="H61" s="3"/>
      <c r="I61" s="3"/>
      <c r="J61" s="51"/>
      <c r="L61" s="52"/>
      <c r="M61" s="49"/>
      <c r="N61" s="49"/>
    </row>
    <row r="62" spans="3:14" s="50" customFormat="1">
      <c r="C62" s="3"/>
      <c r="D62" s="3"/>
      <c r="E62" s="3"/>
      <c r="F62" s="3"/>
      <c r="G62" s="3"/>
      <c r="H62" s="3"/>
      <c r="I62" s="3"/>
      <c r="J62" s="51"/>
      <c r="L62" s="52"/>
      <c r="M62" s="49"/>
      <c r="N62" s="49"/>
    </row>
    <row r="63" spans="3:14" s="50" customFormat="1">
      <c r="C63" s="3"/>
      <c r="D63" s="3"/>
      <c r="E63" s="3"/>
      <c r="F63" s="3"/>
      <c r="G63" s="3"/>
      <c r="H63" s="3"/>
      <c r="I63" s="3"/>
      <c r="J63" s="51"/>
      <c r="L63" s="52"/>
      <c r="M63" s="49"/>
      <c r="N63" s="49"/>
    </row>
    <row r="64" spans="3:14" s="50" customFormat="1">
      <c r="C64" s="3"/>
      <c r="D64" s="3"/>
      <c r="E64" s="3"/>
      <c r="F64" s="3"/>
      <c r="G64" s="3"/>
      <c r="H64" s="3"/>
      <c r="I64" s="3"/>
      <c r="J64" s="51"/>
      <c r="L64" s="52"/>
      <c r="M64" s="49"/>
      <c r="N64" s="49"/>
    </row>
    <row r="65" spans="3:14" s="50" customFormat="1">
      <c r="C65" s="3"/>
      <c r="D65" s="3"/>
      <c r="E65" s="3"/>
      <c r="F65" s="3"/>
      <c r="G65" s="3"/>
      <c r="H65" s="3"/>
      <c r="I65" s="3"/>
      <c r="J65" s="51"/>
      <c r="L65" s="52"/>
      <c r="M65" s="49"/>
      <c r="N65" s="49"/>
    </row>
    <row r="66" spans="3:14" s="50" customFormat="1">
      <c r="C66" s="3"/>
      <c r="D66" s="3"/>
      <c r="E66" s="3"/>
      <c r="F66" s="3"/>
      <c r="G66" s="3"/>
      <c r="H66" s="3"/>
      <c r="I66" s="3"/>
      <c r="J66" s="51"/>
      <c r="L66" s="52"/>
      <c r="M66" s="49"/>
      <c r="N66" s="49"/>
    </row>
    <row r="67" spans="3:14" s="50" customFormat="1">
      <c r="C67" s="3"/>
      <c r="D67" s="3"/>
      <c r="E67" s="3"/>
      <c r="F67" s="3"/>
      <c r="G67" s="3"/>
      <c r="H67" s="3"/>
      <c r="I67" s="3"/>
      <c r="J67" s="51"/>
      <c r="L67" s="52"/>
      <c r="M67" s="49"/>
      <c r="N67" s="49"/>
    </row>
    <row r="68" spans="3:14" s="50" customFormat="1">
      <c r="C68" s="3"/>
      <c r="D68" s="3"/>
      <c r="E68" s="3"/>
      <c r="F68" s="3"/>
      <c r="G68" s="3"/>
      <c r="H68" s="3"/>
      <c r="I68" s="3"/>
      <c r="J68" s="51"/>
      <c r="L68" s="52"/>
      <c r="M68" s="49"/>
      <c r="N68" s="49"/>
    </row>
    <row r="69" spans="3:14" s="50" customFormat="1">
      <c r="C69" s="3"/>
      <c r="D69" s="3"/>
      <c r="E69" s="3"/>
      <c r="F69" s="3"/>
      <c r="G69" s="3"/>
      <c r="H69" s="3"/>
      <c r="I69" s="3"/>
      <c r="J69" s="51"/>
      <c r="L69" s="52"/>
      <c r="M69" s="49"/>
      <c r="N69" s="49"/>
    </row>
    <row r="70" spans="3:14" s="50" customFormat="1">
      <c r="C70" s="3"/>
      <c r="D70" s="3"/>
      <c r="E70" s="3"/>
      <c r="F70" s="3"/>
      <c r="G70" s="3"/>
      <c r="H70" s="3"/>
      <c r="I70" s="3"/>
      <c r="J70" s="51"/>
      <c r="L70" s="52"/>
      <c r="M70" s="49"/>
      <c r="N70" s="49"/>
    </row>
    <row r="71" spans="3:14" s="50" customFormat="1">
      <c r="C71" s="3"/>
      <c r="D71" s="3"/>
      <c r="E71" s="3"/>
      <c r="F71" s="3"/>
      <c r="G71" s="3"/>
      <c r="H71" s="3"/>
      <c r="I71" s="3"/>
      <c r="J71" s="51"/>
      <c r="L71" s="52"/>
      <c r="M71" s="49"/>
      <c r="N71" s="49"/>
    </row>
    <row r="72" spans="3:14" s="50" customFormat="1">
      <c r="C72" s="3"/>
      <c r="D72" s="3"/>
      <c r="E72" s="3"/>
      <c r="F72" s="3"/>
      <c r="G72" s="3"/>
      <c r="H72" s="3"/>
      <c r="I72" s="3"/>
      <c r="J72" s="51"/>
      <c r="K72" s="53"/>
      <c r="L72" s="52"/>
      <c r="M72" s="49"/>
      <c r="N72" s="49"/>
    </row>
    <row r="73" spans="3:14" s="50" customFormat="1">
      <c r="C73" s="3"/>
      <c r="D73" s="3"/>
      <c r="E73" s="3"/>
      <c r="F73" s="3"/>
      <c r="G73" s="3"/>
      <c r="H73" s="3"/>
      <c r="I73" s="3"/>
      <c r="J73" s="51"/>
      <c r="L73" s="52"/>
      <c r="M73" s="49"/>
      <c r="N73" s="49"/>
    </row>
    <row r="74" spans="3:14" s="50" customFormat="1">
      <c r="C74" s="3"/>
      <c r="D74" s="3"/>
      <c r="E74" s="3"/>
      <c r="F74" s="3"/>
      <c r="G74" s="3"/>
      <c r="H74" s="3"/>
      <c r="I74" s="3"/>
      <c r="J74" s="51"/>
      <c r="L74" s="52"/>
      <c r="M74" s="49"/>
      <c r="N74" s="49"/>
    </row>
    <row r="75" spans="3:14" s="50" customFormat="1">
      <c r="C75" s="3"/>
      <c r="D75" s="3"/>
      <c r="E75" s="3"/>
      <c r="F75" s="3"/>
      <c r="G75" s="3"/>
      <c r="H75" s="3"/>
      <c r="I75" s="3"/>
      <c r="J75" s="51"/>
      <c r="L75" s="52"/>
      <c r="M75" s="49"/>
      <c r="N75" s="49"/>
    </row>
    <row r="76" spans="3:14" s="50" customFormat="1">
      <c r="C76" s="3"/>
      <c r="D76" s="3"/>
      <c r="E76" s="3"/>
      <c r="F76" s="3"/>
      <c r="G76" s="3"/>
      <c r="H76" s="3"/>
      <c r="I76" s="3"/>
      <c r="J76" s="51"/>
      <c r="L76" s="52"/>
      <c r="M76" s="49"/>
      <c r="N76" s="49"/>
    </row>
    <row r="77" spans="3:14" s="50" customFormat="1">
      <c r="C77" s="3"/>
      <c r="D77" s="3"/>
      <c r="E77" s="3"/>
      <c r="F77" s="3"/>
      <c r="G77" s="3"/>
      <c r="H77" s="3"/>
      <c r="I77" s="3"/>
      <c r="J77" s="51"/>
      <c r="L77" s="52"/>
      <c r="M77" s="49"/>
      <c r="N77" s="49"/>
    </row>
    <row r="78" spans="3:14" s="50" customFormat="1">
      <c r="C78" s="3"/>
      <c r="D78" s="3"/>
      <c r="E78" s="3"/>
      <c r="F78" s="3"/>
      <c r="G78" s="3"/>
      <c r="H78" s="3"/>
      <c r="I78" s="3"/>
      <c r="J78" s="51"/>
      <c r="L78" s="52"/>
      <c r="M78" s="49"/>
      <c r="N78" s="49"/>
    </row>
    <row r="79" spans="3:14" s="50" customFormat="1">
      <c r="C79" s="3"/>
      <c r="D79" s="3"/>
      <c r="E79" s="3"/>
      <c r="F79" s="3"/>
      <c r="G79" s="3"/>
      <c r="H79" s="3"/>
      <c r="I79" s="3"/>
      <c r="J79" s="51"/>
      <c r="L79" s="52"/>
      <c r="M79" s="49"/>
      <c r="N79" s="49"/>
    </row>
    <row r="80" spans="3:14" s="50" customFormat="1">
      <c r="C80" s="3"/>
      <c r="D80" s="3"/>
      <c r="E80" s="3"/>
      <c r="F80" s="3"/>
      <c r="G80" s="3"/>
      <c r="H80" s="3"/>
      <c r="I80" s="3"/>
      <c r="J80" s="51"/>
      <c r="L80" s="52"/>
      <c r="M80" s="49"/>
      <c r="N80" s="49"/>
    </row>
    <row r="81" spans="3:14" s="50" customFormat="1">
      <c r="C81" s="3"/>
      <c r="D81" s="3"/>
      <c r="E81" s="3"/>
      <c r="F81" s="3"/>
      <c r="G81" s="3"/>
      <c r="H81" s="3"/>
      <c r="I81" s="3"/>
      <c r="J81" s="51"/>
      <c r="L81" s="52"/>
      <c r="M81" s="49"/>
      <c r="N81" s="49"/>
    </row>
    <row r="82" spans="3:14" s="50" customFormat="1">
      <c r="C82" s="3"/>
      <c r="D82" s="3"/>
      <c r="E82" s="3"/>
      <c r="F82" s="3"/>
      <c r="G82" s="3"/>
      <c r="H82" s="3"/>
      <c r="I82" s="3"/>
      <c r="J82" s="51"/>
      <c r="L82" s="52"/>
      <c r="M82" s="49"/>
      <c r="N82" s="49"/>
    </row>
    <row r="83" spans="3:14" s="50" customFormat="1">
      <c r="C83" s="3"/>
      <c r="D83" s="3"/>
      <c r="E83" s="3"/>
      <c r="F83" s="3"/>
      <c r="G83" s="3"/>
      <c r="H83" s="3"/>
      <c r="I83" s="3"/>
      <c r="J83" s="51"/>
      <c r="L83" s="52"/>
      <c r="M83" s="49"/>
      <c r="N83" s="49"/>
    </row>
    <row r="84" spans="3:14" s="50" customFormat="1">
      <c r="C84" s="3"/>
      <c r="D84" s="3"/>
      <c r="E84" s="3"/>
      <c r="F84" s="3"/>
      <c r="G84" s="3"/>
      <c r="H84" s="3"/>
      <c r="I84" s="3"/>
      <c r="J84" s="51"/>
      <c r="L84" s="52"/>
      <c r="M84" s="49"/>
      <c r="N84" s="49"/>
    </row>
    <row r="85" spans="3:14" s="50" customFormat="1">
      <c r="C85" s="3"/>
      <c r="D85" s="3"/>
      <c r="E85" s="3"/>
      <c r="F85" s="3"/>
      <c r="G85" s="3"/>
      <c r="H85" s="3"/>
      <c r="I85" s="3"/>
      <c r="J85" s="51"/>
      <c r="L85" s="52"/>
      <c r="M85" s="49"/>
      <c r="N85" s="49"/>
    </row>
    <row r="86" spans="3:14" s="50" customFormat="1">
      <c r="C86" s="3"/>
      <c r="D86" s="3"/>
      <c r="E86" s="3"/>
      <c r="F86" s="3"/>
      <c r="G86" s="3"/>
      <c r="H86" s="3"/>
      <c r="I86" s="3"/>
      <c r="J86" s="51"/>
      <c r="L86" s="52"/>
      <c r="M86" s="49"/>
      <c r="N86" s="49"/>
    </row>
    <row r="87" spans="3:14" s="50" customFormat="1">
      <c r="C87" s="3"/>
      <c r="D87" s="3"/>
      <c r="E87" s="3"/>
      <c r="F87" s="3"/>
      <c r="G87" s="3"/>
      <c r="H87" s="3"/>
      <c r="I87" s="3"/>
      <c r="J87" s="51"/>
      <c r="L87" s="52"/>
      <c r="M87" s="49"/>
      <c r="N87" s="49"/>
    </row>
    <row r="88" spans="3:14" s="50" customFormat="1">
      <c r="C88" s="3"/>
      <c r="D88" s="3"/>
      <c r="E88" s="3"/>
      <c r="F88" s="3"/>
      <c r="G88" s="3"/>
      <c r="H88" s="3"/>
      <c r="I88" s="3"/>
      <c r="J88" s="51"/>
      <c r="L88" s="52"/>
      <c r="M88" s="49"/>
      <c r="N88" s="49"/>
    </row>
    <row r="89" spans="3:14" s="50" customFormat="1">
      <c r="C89" s="3"/>
      <c r="D89" s="3"/>
      <c r="E89" s="3"/>
      <c r="F89" s="3"/>
      <c r="G89" s="3"/>
      <c r="H89" s="3"/>
      <c r="I89" s="3"/>
      <c r="J89" s="51"/>
      <c r="L89" s="52"/>
      <c r="M89" s="49"/>
      <c r="N89" s="49"/>
    </row>
    <row r="90" spans="3:14" s="50" customFormat="1">
      <c r="C90" s="3"/>
      <c r="D90" s="3"/>
      <c r="E90" s="3"/>
      <c r="F90" s="3"/>
      <c r="G90" s="3"/>
      <c r="H90" s="3"/>
      <c r="I90" s="3"/>
      <c r="J90" s="51"/>
      <c r="L90" s="52"/>
      <c r="M90" s="49"/>
      <c r="N90" s="49"/>
    </row>
    <row r="91" spans="3:14" s="50" customFormat="1">
      <c r="C91" s="3"/>
      <c r="D91" s="3"/>
      <c r="E91" s="3"/>
      <c r="F91" s="3"/>
      <c r="G91" s="3"/>
      <c r="H91" s="3"/>
      <c r="I91" s="3"/>
      <c r="J91" s="51"/>
      <c r="L91" s="52"/>
      <c r="M91" s="49"/>
      <c r="N91" s="49"/>
    </row>
    <row r="92" spans="3:14" s="50" customFormat="1">
      <c r="C92" s="3"/>
      <c r="D92" s="3"/>
      <c r="E92" s="3"/>
      <c r="F92" s="3"/>
      <c r="G92" s="3"/>
      <c r="H92" s="3"/>
      <c r="I92" s="3"/>
      <c r="J92" s="51"/>
      <c r="L92" s="52"/>
      <c r="M92" s="49"/>
      <c r="N92" s="49"/>
    </row>
    <row r="93" spans="3:14" s="50" customFormat="1">
      <c r="C93" s="3"/>
      <c r="D93" s="3"/>
      <c r="E93" s="3"/>
      <c r="F93" s="3"/>
      <c r="G93" s="3"/>
      <c r="H93" s="3"/>
      <c r="I93" s="3"/>
      <c r="J93" s="51"/>
      <c r="L93" s="52"/>
      <c r="M93" s="49"/>
      <c r="N93" s="49"/>
    </row>
    <row r="94" spans="3:14" s="50" customFormat="1">
      <c r="C94" s="3"/>
      <c r="D94" s="3"/>
      <c r="E94" s="3"/>
      <c r="F94" s="3"/>
      <c r="G94" s="3"/>
      <c r="H94" s="3"/>
      <c r="I94" s="3"/>
      <c r="J94" s="51"/>
      <c r="L94" s="52"/>
      <c r="M94" s="49"/>
      <c r="N94" s="49"/>
    </row>
  </sheetData>
  <mergeCells count="24">
    <mergeCell ref="J57:L57"/>
    <mergeCell ref="C17:J17"/>
    <mergeCell ref="I18:J18"/>
    <mergeCell ref="F18:H18"/>
    <mergeCell ref="E18:E19"/>
    <mergeCell ref="D18:D19"/>
    <mergeCell ref="C18:C19"/>
    <mergeCell ref="K17:K19"/>
    <mergeCell ref="L17:N17"/>
    <mergeCell ref="C20:J20"/>
    <mergeCell ref="L18:L19"/>
    <mergeCell ref="M18:N18"/>
    <mergeCell ref="C16:I16"/>
    <mergeCell ref="L1:N1"/>
    <mergeCell ref="L2:N2"/>
    <mergeCell ref="L3:N3"/>
    <mergeCell ref="L10:N10"/>
    <mergeCell ref="C14:N14"/>
    <mergeCell ref="C13:N13"/>
    <mergeCell ref="L4:N4"/>
    <mergeCell ref="L6:N6"/>
    <mergeCell ref="L7:N7"/>
    <mergeCell ref="L8:N8"/>
    <mergeCell ref="L9:N9"/>
  </mergeCells>
  <pageMargins left="0.11811023622047245" right="0.11811023622047245" top="0.15748031496062992" bottom="0.35433070866141736" header="0.31496062992125984" footer="0.11811023622047245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(9) Источники 2022-2024</vt:lpstr>
      <vt:lpstr>'№ 8 (9) 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2022-02-11T07:39:07Z</cp:lastPrinted>
  <dcterms:created xsi:type="dcterms:W3CDTF">2017-11-15T18:28:37Z</dcterms:created>
  <dcterms:modified xsi:type="dcterms:W3CDTF">2022-02-11T07:39:35Z</dcterms:modified>
</cp:coreProperties>
</file>